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en\Dropbox\Jason's Writing Folder\Jason's Writing Folder for Nic+Nicole\Stochastic transmission\final draft materials\"/>
    </mc:Choice>
  </mc:AlternateContent>
  <xr:revisionPtr revIDLastSave="0" documentId="13_ncr:1_{CB38476A-B077-4909-A3D9-D61F5D01FB06}" xr6:coauthVersionLast="47" xr6:coauthVersionMax="47" xr10:uidLastSave="{00000000-0000-0000-0000-000000000000}"/>
  <bookViews>
    <workbookView xWindow="-108" yWindow="-108" windowWidth="23256" windowHeight="12456" xr2:uid="{EE5ADC4F-6609-4FB4-8FD7-EB72DE0FE96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G42" i="1" l="1"/>
  <c r="K86" i="1" l="1"/>
  <c r="L86" i="1" s="1"/>
  <c r="G86" i="1"/>
  <c r="H86" i="1" s="1"/>
  <c r="K85" i="1"/>
  <c r="L85" i="1" s="1"/>
  <c r="G85" i="1"/>
  <c r="H85" i="1" s="1"/>
  <c r="K84" i="1"/>
  <c r="L84" i="1" s="1"/>
  <c r="G84" i="1"/>
  <c r="H84" i="1" s="1"/>
  <c r="K83" i="1"/>
  <c r="L83" i="1" s="1"/>
  <c r="G83" i="1"/>
  <c r="H83" i="1" s="1"/>
  <c r="K82" i="1"/>
  <c r="L82" i="1" s="1"/>
  <c r="G82" i="1"/>
  <c r="H82" i="1" s="1"/>
  <c r="K81" i="1"/>
  <c r="L81" i="1" s="1"/>
  <c r="G81" i="1"/>
  <c r="H81" i="1" s="1"/>
  <c r="K80" i="1"/>
  <c r="L80" i="1" s="1"/>
  <c r="G80" i="1"/>
  <c r="H80" i="1" s="1"/>
  <c r="K79" i="1"/>
  <c r="L79" i="1" s="1"/>
  <c r="G79" i="1"/>
  <c r="H79" i="1" s="1"/>
  <c r="K78" i="1"/>
  <c r="L78" i="1" s="1"/>
  <c r="G78" i="1"/>
  <c r="H78" i="1" s="1"/>
  <c r="K77" i="1"/>
  <c r="L77" i="1" s="1"/>
  <c r="G77" i="1"/>
  <c r="H77" i="1" s="1"/>
  <c r="K76" i="1"/>
  <c r="L76" i="1" s="1"/>
  <c r="G76" i="1"/>
  <c r="H76" i="1" s="1"/>
  <c r="K75" i="1"/>
  <c r="L75" i="1" s="1"/>
  <c r="G75" i="1"/>
  <c r="H75" i="1" s="1"/>
  <c r="K74" i="1"/>
  <c r="L74" i="1" s="1"/>
  <c r="G74" i="1"/>
  <c r="H74" i="1" s="1"/>
  <c r="K73" i="1"/>
  <c r="L73" i="1" s="1"/>
  <c r="G73" i="1"/>
  <c r="H73" i="1" s="1"/>
  <c r="K72" i="1"/>
  <c r="L72" i="1" s="1"/>
  <c r="G72" i="1"/>
  <c r="H72" i="1" s="1"/>
  <c r="K71" i="1"/>
  <c r="L71" i="1" s="1"/>
  <c r="G71" i="1"/>
  <c r="H71" i="1" s="1"/>
  <c r="K70" i="1"/>
  <c r="L70" i="1" s="1"/>
  <c r="G70" i="1"/>
  <c r="H70" i="1" s="1"/>
  <c r="K69" i="1"/>
  <c r="L69" i="1" s="1"/>
  <c r="G69" i="1"/>
  <c r="H69" i="1" s="1"/>
  <c r="K68" i="1"/>
  <c r="L68" i="1" s="1"/>
  <c r="G68" i="1"/>
  <c r="H68" i="1" s="1"/>
  <c r="K67" i="1"/>
  <c r="L67" i="1" s="1"/>
  <c r="G67" i="1"/>
  <c r="H67" i="1" s="1"/>
  <c r="K66" i="1"/>
  <c r="L66" i="1" s="1"/>
  <c r="G66" i="1"/>
  <c r="H66" i="1" s="1"/>
  <c r="K65" i="1"/>
  <c r="L65" i="1" s="1"/>
  <c r="G65" i="1"/>
  <c r="H65" i="1" s="1"/>
  <c r="K64" i="1"/>
  <c r="L64" i="1" s="1"/>
  <c r="G64" i="1"/>
  <c r="H64" i="1" s="1"/>
  <c r="K63" i="1"/>
  <c r="L63" i="1" s="1"/>
  <c r="G63" i="1"/>
  <c r="H63" i="1" s="1"/>
  <c r="AA63" i="1" l="1"/>
  <c r="AB63" i="1" s="1"/>
  <c r="AA64" i="1"/>
  <c r="AB64" i="1" s="1"/>
  <c r="AA65" i="1"/>
  <c r="AB65" i="1" s="1"/>
  <c r="AA66" i="1"/>
  <c r="AB66" i="1" s="1"/>
  <c r="AA67" i="1"/>
  <c r="AB67" i="1" s="1"/>
  <c r="AA68" i="1"/>
  <c r="AB68" i="1" s="1"/>
  <c r="AA69" i="1"/>
  <c r="AB69" i="1" s="1"/>
  <c r="AA70" i="1"/>
  <c r="AB70" i="1" s="1"/>
  <c r="AA71" i="1"/>
  <c r="AB71" i="1" s="1"/>
  <c r="AA72" i="1"/>
  <c r="AB72" i="1" s="1"/>
  <c r="AA73" i="1"/>
  <c r="AB73" i="1" s="1"/>
  <c r="AA74" i="1"/>
  <c r="AB74" i="1" s="1"/>
  <c r="AA75" i="1"/>
  <c r="AB75" i="1" s="1"/>
  <c r="AA76" i="1"/>
  <c r="AB76" i="1" s="1"/>
  <c r="AA77" i="1"/>
  <c r="AB77" i="1" s="1"/>
  <c r="AA78" i="1"/>
  <c r="AB78" i="1" s="1"/>
  <c r="AA79" i="1"/>
  <c r="AB79" i="1" s="1"/>
  <c r="AA80" i="1"/>
  <c r="AB80" i="1" s="1"/>
  <c r="AA81" i="1"/>
  <c r="AB81" i="1" s="1"/>
  <c r="AA82" i="1"/>
  <c r="AB82" i="1" s="1"/>
  <c r="AA83" i="1"/>
  <c r="AB83" i="1" s="1"/>
  <c r="AA84" i="1"/>
  <c r="AB84" i="1" s="1"/>
  <c r="AA85" i="1"/>
  <c r="AB85" i="1" s="1"/>
  <c r="AA86" i="1"/>
  <c r="AB86" i="1" s="1"/>
  <c r="T86" i="1"/>
  <c r="U86" i="1" s="1"/>
  <c r="T85" i="1"/>
  <c r="U85" i="1" s="1"/>
  <c r="T84" i="1"/>
  <c r="T83" i="1"/>
  <c r="T82" i="1"/>
  <c r="U82" i="1" s="1"/>
  <c r="T81" i="1"/>
  <c r="U81" i="1" s="1"/>
  <c r="T80" i="1"/>
  <c r="U80" i="1" s="1"/>
  <c r="T79" i="1"/>
  <c r="U79" i="1" s="1"/>
  <c r="T78" i="1"/>
  <c r="T77" i="1"/>
  <c r="U77" i="1" s="1"/>
  <c r="T76" i="1"/>
  <c r="U76" i="1" s="1"/>
  <c r="T75" i="1"/>
  <c r="U75" i="1" s="1"/>
  <c r="T74" i="1"/>
  <c r="U74" i="1" s="1"/>
  <c r="T73" i="1"/>
  <c r="U73" i="1" s="1"/>
  <c r="T72" i="1"/>
  <c r="T71" i="1"/>
  <c r="U71" i="1" s="1"/>
  <c r="T70" i="1"/>
  <c r="U70" i="1" s="1"/>
  <c r="T69" i="1"/>
  <c r="U69" i="1" s="1"/>
  <c r="T68" i="1"/>
  <c r="U68" i="1" s="1"/>
  <c r="T67" i="1"/>
  <c r="U67" i="1" s="1"/>
  <c r="T66" i="1"/>
  <c r="T65" i="1"/>
  <c r="U65" i="1" s="1"/>
  <c r="T64" i="1"/>
  <c r="U64" i="1" s="1"/>
  <c r="T63" i="1"/>
  <c r="U63" i="1" s="1"/>
  <c r="G43" i="1"/>
  <c r="H43" i="1" s="1"/>
  <c r="K43" i="1"/>
  <c r="L43" i="1" s="1"/>
  <c r="G44" i="1"/>
  <c r="H44" i="1"/>
  <c r="K44" i="1"/>
  <c r="L44" i="1" s="1"/>
  <c r="G45" i="1"/>
  <c r="H45" i="1" s="1"/>
  <c r="K45" i="1"/>
  <c r="L45" i="1" s="1"/>
  <c r="G46" i="1"/>
  <c r="H46" i="1"/>
  <c r="K46" i="1"/>
  <c r="L46" i="1" s="1"/>
  <c r="G47" i="1"/>
  <c r="H47" i="1" s="1"/>
  <c r="K47" i="1"/>
  <c r="L47" i="1" s="1"/>
  <c r="G48" i="1"/>
  <c r="H48" i="1" s="1"/>
  <c r="K48" i="1"/>
  <c r="L48" i="1"/>
  <c r="G49" i="1"/>
  <c r="H49" i="1" s="1"/>
  <c r="K49" i="1"/>
  <c r="L49" i="1" s="1"/>
  <c r="G50" i="1"/>
  <c r="H50" i="1" s="1"/>
  <c r="K50" i="1"/>
  <c r="L50" i="1"/>
  <c r="G51" i="1"/>
  <c r="H51" i="1" s="1"/>
  <c r="K51" i="1"/>
  <c r="L51" i="1" s="1"/>
  <c r="G52" i="1"/>
  <c r="H52" i="1"/>
  <c r="K52" i="1"/>
  <c r="L52" i="1" s="1"/>
  <c r="G53" i="1"/>
  <c r="H53" i="1" s="1"/>
  <c r="K53" i="1"/>
  <c r="L53" i="1" s="1"/>
  <c r="G54" i="1"/>
  <c r="H54" i="1"/>
  <c r="K54" i="1"/>
  <c r="L54" i="1"/>
  <c r="G55" i="1"/>
  <c r="H55" i="1" s="1"/>
  <c r="K55" i="1"/>
  <c r="L55" i="1" s="1"/>
  <c r="G56" i="1"/>
  <c r="H56" i="1" s="1"/>
  <c r="K56" i="1"/>
  <c r="L56" i="1"/>
  <c r="G57" i="1"/>
  <c r="H57" i="1" s="1"/>
  <c r="K57" i="1"/>
  <c r="L57" i="1" s="1"/>
  <c r="G58" i="1"/>
  <c r="H58" i="1" s="1"/>
  <c r="K58" i="1"/>
  <c r="L58" i="1" s="1"/>
  <c r="G59" i="1"/>
  <c r="H59" i="1" s="1"/>
  <c r="K59" i="1"/>
  <c r="L59" i="1" s="1"/>
  <c r="G60" i="1"/>
  <c r="H60" i="1"/>
  <c r="K60" i="1"/>
  <c r="L60" i="1" s="1"/>
  <c r="G61" i="1"/>
  <c r="H61" i="1" s="1"/>
  <c r="K61" i="1"/>
  <c r="L61" i="1" s="1"/>
  <c r="G62" i="1"/>
  <c r="H62" i="1"/>
  <c r="K62" i="1"/>
  <c r="L62" i="1" s="1"/>
  <c r="K42" i="1"/>
  <c r="L42" i="1" s="1"/>
  <c r="H42" i="1"/>
  <c r="AA62" i="1"/>
  <c r="AB62" i="1" s="1"/>
  <c r="AA61" i="1"/>
  <c r="AB61" i="1" s="1"/>
  <c r="AA60" i="1"/>
  <c r="AB60" i="1" s="1"/>
  <c r="AA59" i="1"/>
  <c r="AB59" i="1" s="1"/>
  <c r="AA58" i="1"/>
  <c r="AB58" i="1" s="1"/>
  <c r="AA57" i="1"/>
  <c r="AB57" i="1" s="1"/>
  <c r="AA56" i="1"/>
  <c r="AB56" i="1" s="1"/>
  <c r="AA55" i="1"/>
  <c r="AB55" i="1" s="1"/>
  <c r="AA54" i="1"/>
  <c r="AB54" i="1" s="1"/>
  <c r="AA53" i="1"/>
  <c r="AB53" i="1" s="1"/>
  <c r="AA52" i="1"/>
  <c r="AB52" i="1" s="1"/>
  <c r="AA51" i="1"/>
  <c r="AB51" i="1" s="1"/>
  <c r="AA50" i="1"/>
  <c r="AB50" i="1" s="1"/>
  <c r="AA49" i="1"/>
  <c r="AB49" i="1" s="1"/>
  <c r="AA48" i="1"/>
  <c r="AB48" i="1" s="1"/>
  <c r="AA47" i="1"/>
  <c r="AB47" i="1" s="1"/>
  <c r="AA46" i="1"/>
  <c r="AB46" i="1" s="1"/>
  <c r="AA45" i="1"/>
  <c r="AB45" i="1" s="1"/>
  <c r="AA44" i="1"/>
  <c r="AB44" i="1" s="1"/>
  <c r="AA43" i="1"/>
  <c r="AB43" i="1" s="1"/>
  <c r="AA42" i="1"/>
  <c r="AB42" i="1" s="1"/>
  <c r="AA41" i="1"/>
  <c r="AB41" i="1" s="1"/>
  <c r="AA40" i="1"/>
  <c r="AB40" i="1" s="1"/>
  <c r="AA39" i="1"/>
  <c r="AB39" i="1" s="1"/>
  <c r="AA38" i="1"/>
  <c r="AB38" i="1" s="1"/>
  <c r="AA37" i="1"/>
  <c r="AB37" i="1" s="1"/>
  <c r="AA36" i="1"/>
  <c r="AB36" i="1" s="1"/>
  <c r="AA35" i="1"/>
  <c r="AB35" i="1" s="1"/>
  <c r="AA34" i="1"/>
  <c r="AB34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T20" i="1"/>
  <c r="AA20" i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U40" i="1"/>
  <c r="T40" i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U83" i="1" l="1"/>
  <c r="U84" i="1"/>
  <c r="U78" i="1"/>
  <c r="U72" i="1"/>
  <c r="U66" i="1"/>
  <c r="AD82" i="1" l="1"/>
  <c r="AD85" i="1"/>
  <c r="AD83" i="1"/>
  <c r="AD84" i="1"/>
  <c r="AE81" i="1"/>
  <c r="AF81" i="1" s="1"/>
  <c r="AD81" i="1"/>
  <c r="AE86" i="1"/>
  <c r="AF86" i="1" s="1"/>
  <c r="AD86" i="1"/>
  <c r="AD77" i="1"/>
  <c r="AE76" i="1"/>
  <c r="AF76" i="1" s="1"/>
  <c r="AD76" i="1"/>
  <c r="AD78" i="1"/>
  <c r="AE79" i="1"/>
  <c r="AF79" i="1" s="1"/>
  <c r="AD79" i="1"/>
  <c r="AD75" i="1"/>
  <c r="AD80" i="1"/>
  <c r="AD72" i="1"/>
  <c r="AD74" i="1"/>
  <c r="AD73" i="1"/>
  <c r="AD69" i="1"/>
  <c r="AE71" i="1"/>
  <c r="AF71" i="1" s="1"/>
  <c r="AD71" i="1"/>
  <c r="AE70" i="1"/>
  <c r="AF70" i="1" s="1"/>
  <c r="AD70" i="1"/>
  <c r="AE67" i="1"/>
  <c r="AF67" i="1" s="1"/>
  <c r="AD67" i="1"/>
  <c r="AE68" i="1"/>
  <c r="AF68" i="1" s="1"/>
  <c r="AD68" i="1"/>
  <c r="AD63" i="1"/>
  <c r="AD64" i="1"/>
  <c r="AE66" i="1"/>
  <c r="AF66" i="1" s="1"/>
  <c r="AD66" i="1"/>
  <c r="AD65" i="1"/>
  <c r="AE65" i="1"/>
  <c r="AF65" i="1" s="1"/>
  <c r="AE80" i="1"/>
  <c r="AF80" i="1" s="1"/>
  <c r="AE73" i="1"/>
  <c r="AF73" i="1" s="1"/>
  <c r="AE82" i="1"/>
  <c r="AF82" i="1" s="1"/>
  <c r="AE83" i="1"/>
  <c r="AF83" i="1" s="1"/>
  <c r="AE77" i="1"/>
  <c r="AF77" i="1" s="1"/>
  <c r="AE78" i="1"/>
  <c r="AF78" i="1" s="1"/>
  <c r="AG81" i="1"/>
  <c r="AE63" i="1"/>
  <c r="AF63" i="1" s="1"/>
  <c r="AE84" i="1"/>
  <c r="AF84" i="1" s="1"/>
  <c r="AE85" i="1"/>
  <c r="AF85" i="1" s="1"/>
  <c r="AE64" i="1"/>
  <c r="AF64" i="1" s="1"/>
  <c r="AE72" i="1"/>
  <c r="AF72" i="1" s="1"/>
  <c r="AE74" i="1"/>
  <c r="AF74" i="1" s="1"/>
  <c r="AE75" i="1"/>
  <c r="AF75" i="1" s="1"/>
  <c r="AE69" i="1"/>
  <c r="AF69" i="1" s="1"/>
  <c r="AD46" i="1"/>
  <c r="AE53" i="1"/>
  <c r="AF53" i="1" s="1"/>
  <c r="AD53" i="1"/>
  <c r="AD47" i="1"/>
  <c r="AE55" i="1"/>
  <c r="AF55" i="1" s="1"/>
  <c r="AD55" i="1"/>
  <c r="AD58" i="1"/>
  <c r="AE59" i="1"/>
  <c r="AF59" i="1" s="1"/>
  <c r="AD59" i="1"/>
  <c r="AD56" i="1"/>
  <c r="AD45" i="1"/>
  <c r="AD49" i="1"/>
  <c r="AE60" i="1"/>
  <c r="AF60" i="1" s="1"/>
  <c r="AD60" i="1"/>
  <c r="AE57" i="1"/>
  <c r="AF57" i="1" s="1"/>
  <c r="AD57" i="1"/>
  <c r="AE61" i="1"/>
  <c r="AF61" i="1" s="1"/>
  <c r="AD61" i="1"/>
  <c r="AD50" i="1"/>
  <c r="AE54" i="1"/>
  <c r="AF54" i="1" s="1"/>
  <c r="AD54" i="1"/>
  <c r="AD43" i="1"/>
  <c r="AD51" i="1"/>
  <c r="AE48" i="1"/>
  <c r="AF48" i="1" s="1"/>
  <c r="AD48" i="1"/>
  <c r="AE42" i="1"/>
  <c r="AF42" i="1" s="1"/>
  <c r="AD42" i="1"/>
  <c r="AD62" i="1"/>
  <c r="AE52" i="1"/>
  <c r="AD52" i="1"/>
  <c r="AD44" i="1"/>
  <c r="AE50" i="1"/>
  <c r="AF50" i="1" s="1"/>
  <c r="AE46" i="1"/>
  <c r="AF46" i="1" s="1"/>
  <c r="AE56" i="1"/>
  <c r="AF56" i="1" s="1"/>
  <c r="AE49" i="1"/>
  <c r="AF49" i="1" s="1"/>
  <c r="AE62" i="1"/>
  <c r="AF62" i="1" s="1"/>
  <c r="AE47" i="1"/>
  <c r="AF47" i="1" s="1"/>
  <c r="AE45" i="1"/>
  <c r="AF45" i="1" s="1"/>
  <c r="AG53" i="1"/>
  <c r="AE43" i="1"/>
  <c r="AF43" i="1" s="1"/>
  <c r="AE58" i="1"/>
  <c r="AF58" i="1" s="1"/>
  <c r="AE51" i="1"/>
  <c r="AF51" i="1" s="1"/>
  <c r="AG61" i="1" l="1"/>
  <c r="AG55" i="1"/>
  <c r="AG86" i="1"/>
  <c r="AG72" i="1"/>
  <c r="AG67" i="1"/>
  <c r="AG76" i="1"/>
  <c r="AG70" i="1"/>
  <c r="AG66" i="1"/>
  <c r="AG74" i="1"/>
  <c r="AG71" i="1"/>
  <c r="AG64" i="1"/>
  <c r="AG83" i="1"/>
  <c r="AG69" i="1"/>
  <c r="AG63" i="1"/>
  <c r="AG84" i="1"/>
  <c r="AG73" i="1"/>
  <c r="AG80" i="1"/>
  <c r="AG75" i="1"/>
  <c r="AG65" i="1"/>
  <c r="AG85" i="1"/>
  <c r="AG77" i="1"/>
  <c r="AG68" i="1"/>
  <c r="AG78" i="1"/>
  <c r="AG79" i="1"/>
  <c r="AG82" i="1"/>
  <c r="AG58" i="1"/>
  <c r="AG57" i="1"/>
  <c r="AG43" i="1"/>
  <c r="AF52" i="1"/>
  <c r="AG52" i="1"/>
  <c r="AE44" i="1"/>
  <c r="AF44" i="1" s="1"/>
  <c r="AG42" i="1"/>
  <c r="AG59" i="1"/>
  <c r="AG60" i="1"/>
  <c r="AG48" i="1"/>
  <c r="AG54" i="1"/>
  <c r="AG51" i="1"/>
  <c r="AG46" i="1"/>
  <c r="AG47" i="1"/>
  <c r="AG56" i="1"/>
  <c r="AG50" i="1"/>
  <c r="AG62" i="1"/>
  <c r="AG45" i="1"/>
  <c r="AG49" i="1"/>
  <c r="AG44" i="1" l="1"/>
  <c r="AD23" i="1" l="1"/>
  <c r="AE23" i="1"/>
  <c r="AF23" i="1" s="1"/>
  <c r="AD24" i="1"/>
  <c r="AE24" i="1"/>
  <c r="AF24" i="1" s="1"/>
  <c r="AD25" i="1"/>
  <c r="AE25" i="1"/>
  <c r="AF25" i="1" s="1"/>
  <c r="AD26" i="1"/>
  <c r="AE26" i="1"/>
  <c r="AF26" i="1" s="1"/>
  <c r="AD27" i="1"/>
  <c r="AE27" i="1"/>
  <c r="AF27" i="1" s="1"/>
  <c r="AD28" i="1"/>
  <c r="AE28" i="1"/>
  <c r="AF28" i="1" s="1"/>
  <c r="AG28" i="1"/>
  <c r="AD29" i="1"/>
  <c r="AE29" i="1"/>
  <c r="AF29" i="1" s="1"/>
  <c r="AD30" i="1"/>
  <c r="AE30" i="1"/>
  <c r="AF30" i="1" s="1"/>
  <c r="AD31" i="1"/>
  <c r="AE31" i="1"/>
  <c r="AF31" i="1" s="1"/>
  <c r="AD32" i="1"/>
  <c r="AE32" i="1"/>
  <c r="AF32" i="1" s="1"/>
  <c r="AD33" i="1"/>
  <c r="AE33" i="1"/>
  <c r="AF33" i="1" s="1"/>
  <c r="AD34" i="1"/>
  <c r="AE34" i="1"/>
  <c r="AF34" i="1" s="1"/>
  <c r="AG34" i="1"/>
  <c r="AD35" i="1"/>
  <c r="AE35" i="1"/>
  <c r="AF35" i="1" s="1"/>
  <c r="AD36" i="1"/>
  <c r="AE36" i="1"/>
  <c r="AF36" i="1" s="1"/>
  <c r="AG36" i="1"/>
  <c r="AD37" i="1"/>
  <c r="AE37" i="1"/>
  <c r="AF37" i="1" s="1"/>
  <c r="AD38" i="1"/>
  <c r="AE38" i="1"/>
  <c r="AF38" i="1" s="1"/>
  <c r="AD39" i="1"/>
  <c r="AE39" i="1"/>
  <c r="AF39" i="1" s="1"/>
  <c r="AD40" i="1"/>
  <c r="AE40" i="1"/>
  <c r="AF40" i="1" s="1"/>
  <c r="AG40" i="1"/>
  <c r="AD41" i="1"/>
  <c r="AE41" i="1"/>
  <c r="AF41" i="1" s="1"/>
  <c r="AE22" i="1"/>
  <c r="AG22" i="1" s="1"/>
  <c r="AD22" i="1"/>
  <c r="AE21" i="1"/>
  <c r="AF21" i="1" s="1"/>
  <c r="AD21" i="1"/>
  <c r="AE20" i="1"/>
  <c r="AG20" i="1" s="1"/>
  <c r="AD20" i="1"/>
  <c r="AG19" i="1"/>
  <c r="AE19" i="1"/>
  <c r="AF19" i="1" s="1"/>
  <c r="AD19" i="1"/>
  <c r="AE18" i="1"/>
  <c r="AG18" i="1" s="1"/>
  <c r="AD18" i="1"/>
  <c r="AE17" i="1"/>
  <c r="AF17" i="1" s="1"/>
  <c r="AD17" i="1"/>
  <c r="AF16" i="1"/>
  <c r="AE16" i="1"/>
  <c r="AG16" i="1" s="1"/>
  <c r="AD16" i="1"/>
  <c r="AE15" i="1"/>
  <c r="AF15" i="1" s="1"/>
  <c r="AD15" i="1"/>
  <c r="AE14" i="1"/>
  <c r="AG14" i="1" s="1"/>
  <c r="AD14" i="1"/>
  <c r="AE13" i="1"/>
  <c r="AF13" i="1" s="1"/>
  <c r="AD13" i="1"/>
  <c r="AE12" i="1"/>
  <c r="AG12" i="1" s="1"/>
  <c r="AD12" i="1"/>
  <c r="AG11" i="1"/>
  <c r="AE11" i="1"/>
  <c r="AF11" i="1" s="1"/>
  <c r="AD11" i="1"/>
  <c r="AE10" i="1"/>
  <c r="AG10" i="1" s="1"/>
  <c r="AD10" i="1"/>
  <c r="AE9" i="1"/>
  <c r="AF9" i="1" s="1"/>
  <c r="AD9" i="1"/>
  <c r="AE8" i="1"/>
  <c r="AG8" i="1" s="1"/>
  <c r="AD8" i="1"/>
  <c r="AE7" i="1"/>
  <c r="AF7" i="1" s="1"/>
  <c r="AD7" i="1"/>
  <c r="AE6" i="1"/>
  <c r="AG6" i="1" s="1"/>
  <c r="AD6" i="1"/>
  <c r="AE5" i="1"/>
  <c r="AF5" i="1" s="1"/>
  <c r="AD5" i="1"/>
  <c r="AE4" i="1"/>
  <c r="AG4" i="1" s="1"/>
  <c r="AD4" i="1"/>
  <c r="AG3" i="1"/>
  <c r="AE3" i="1"/>
  <c r="AF3" i="1" s="1"/>
  <c r="AD3" i="1"/>
  <c r="AE2" i="1"/>
  <c r="AG2" i="1" s="1"/>
  <c r="AD2" i="1"/>
  <c r="E24" i="1"/>
  <c r="F24" i="1"/>
  <c r="I24" i="1"/>
  <c r="J24" i="1"/>
  <c r="E25" i="1"/>
  <c r="F25" i="1"/>
  <c r="I25" i="1"/>
  <c r="J25" i="1"/>
  <c r="E26" i="1"/>
  <c r="F26" i="1"/>
  <c r="I26" i="1"/>
  <c r="K26" i="1" s="1"/>
  <c r="J26" i="1"/>
  <c r="E27" i="1"/>
  <c r="F27" i="1"/>
  <c r="I27" i="1"/>
  <c r="K27" i="1" s="1"/>
  <c r="J27" i="1"/>
  <c r="E28" i="1"/>
  <c r="F28" i="1"/>
  <c r="I28" i="1"/>
  <c r="J28" i="1"/>
  <c r="E29" i="1"/>
  <c r="F29" i="1"/>
  <c r="G29" i="1" s="1"/>
  <c r="I29" i="1"/>
  <c r="K29" i="1" s="1"/>
  <c r="J29" i="1"/>
  <c r="E30" i="1"/>
  <c r="F30" i="1"/>
  <c r="I30" i="1"/>
  <c r="K30" i="1" s="1"/>
  <c r="J30" i="1"/>
  <c r="E31" i="1"/>
  <c r="F31" i="1"/>
  <c r="I31" i="1"/>
  <c r="J31" i="1"/>
  <c r="E32" i="1"/>
  <c r="F32" i="1"/>
  <c r="I32" i="1"/>
  <c r="J32" i="1"/>
  <c r="E33" i="1"/>
  <c r="F33" i="1"/>
  <c r="I33" i="1"/>
  <c r="J33" i="1"/>
  <c r="K33" i="1"/>
  <c r="E34" i="1"/>
  <c r="F34" i="1"/>
  <c r="I34" i="1"/>
  <c r="J34" i="1"/>
  <c r="E35" i="1"/>
  <c r="F35" i="1"/>
  <c r="I35" i="1"/>
  <c r="J35" i="1"/>
  <c r="E36" i="1"/>
  <c r="F36" i="1"/>
  <c r="I36" i="1"/>
  <c r="J36" i="1"/>
  <c r="E37" i="1"/>
  <c r="F37" i="1"/>
  <c r="I37" i="1"/>
  <c r="J37" i="1"/>
  <c r="E38" i="1"/>
  <c r="F38" i="1"/>
  <c r="I38" i="1"/>
  <c r="K38" i="1" s="1"/>
  <c r="J38" i="1"/>
  <c r="E39" i="1"/>
  <c r="G39" i="1" s="1"/>
  <c r="F39" i="1"/>
  <c r="I39" i="1"/>
  <c r="J39" i="1"/>
  <c r="E40" i="1"/>
  <c r="G40" i="1" s="1"/>
  <c r="F40" i="1"/>
  <c r="I40" i="1"/>
  <c r="J40" i="1"/>
  <c r="E41" i="1"/>
  <c r="F41" i="1"/>
  <c r="I41" i="1"/>
  <c r="K41" i="1" s="1"/>
  <c r="J41" i="1"/>
  <c r="J23" i="1"/>
  <c r="I23" i="1"/>
  <c r="F23" i="1"/>
  <c r="E23" i="1"/>
  <c r="I3" i="1"/>
  <c r="J3" i="1"/>
  <c r="I4" i="1"/>
  <c r="J4" i="1"/>
  <c r="I5" i="1"/>
  <c r="K5" i="1" s="1"/>
  <c r="L5" i="1" s="1"/>
  <c r="J5" i="1"/>
  <c r="I6" i="1"/>
  <c r="J6" i="1"/>
  <c r="I7" i="1"/>
  <c r="J7" i="1"/>
  <c r="I8" i="1"/>
  <c r="J8" i="1"/>
  <c r="I9" i="1"/>
  <c r="K9" i="1" s="1"/>
  <c r="L9" i="1" s="1"/>
  <c r="J9" i="1"/>
  <c r="I10" i="1"/>
  <c r="J10" i="1"/>
  <c r="I11" i="1"/>
  <c r="J11" i="1"/>
  <c r="I12" i="1"/>
  <c r="J12" i="1"/>
  <c r="I13" i="1"/>
  <c r="K13" i="1" s="1"/>
  <c r="L13" i="1" s="1"/>
  <c r="J13" i="1"/>
  <c r="I14" i="1"/>
  <c r="J14" i="1"/>
  <c r="I15" i="1"/>
  <c r="J15" i="1"/>
  <c r="I16" i="1"/>
  <c r="J16" i="1"/>
  <c r="I17" i="1"/>
  <c r="K17" i="1" s="1"/>
  <c r="L17" i="1" s="1"/>
  <c r="J17" i="1"/>
  <c r="I18" i="1"/>
  <c r="J18" i="1"/>
  <c r="I19" i="1"/>
  <c r="J19" i="1"/>
  <c r="I20" i="1"/>
  <c r="J20" i="1"/>
  <c r="I21" i="1"/>
  <c r="K21" i="1" s="1"/>
  <c r="L21" i="1" s="1"/>
  <c r="J21" i="1"/>
  <c r="I22" i="1"/>
  <c r="J22" i="1"/>
  <c r="J2" i="1"/>
  <c r="I2" i="1"/>
  <c r="F3" i="1"/>
  <c r="E3" i="1"/>
  <c r="F2" i="1"/>
  <c r="E2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1" i="1"/>
  <c r="T22" i="1"/>
  <c r="T21" i="1"/>
  <c r="AB20" i="1"/>
  <c r="AA19" i="1"/>
  <c r="AB19" i="1" s="1"/>
  <c r="T19" i="1"/>
  <c r="AA18" i="1"/>
  <c r="AB18" i="1" s="1"/>
  <c r="T18" i="1"/>
  <c r="AA17" i="1"/>
  <c r="AB17" i="1" s="1"/>
  <c r="T17" i="1"/>
  <c r="AA16" i="1"/>
  <c r="AB16" i="1" s="1"/>
  <c r="T16" i="1"/>
  <c r="AA15" i="1"/>
  <c r="AB15" i="1" s="1"/>
  <c r="T15" i="1"/>
  <c r="AA14" i="1"/>
  <c r="AB14" i="1" s="1"/>
  <c r="T14" i="1"/>
  <c r="AA13" i="1"/>
  <c r="AB13" i="1" s="1"/>
  <c r="T13" i="1"/>
  <c r="AA12" i="1"/>
  <c r="AB12" i="1" s="1"/>
  <c r="T12" i="1"/>
  <c r="AA11" i="1"/>
  <c r="AB11" i="1" s="1"/>
  <c r="T11" i="1"/>
  <c r="AA10" i="1"/>
  <c r="AB10" i="1" s="1"/>
  <c r="T10" i="1"/>
  <c r="AA9" i="1"/>
  <c r="AB9" i="1" s="1"/>
  <c r="T9" i="1"/>
  <c r="AA8" i="1"/>
  <c r="AB8" i="1" s="1"/>
  <c r="T8" i="1"/>
  <c r="AA7" i="1"/>
  <c r="AB7" i="1" s="1"/>
  <c r="T7" i="1"/>
  <c r="AA6" i="1"/>
  <c r="AB6" i="1" s="1"/>
  <c r="T6" i="1"/>
  <c r="AA5" i="1"/>
  <c r="AB5" i="1" s="1"/>
  <c r="T5" i="1"/>
  <c r="AA4" i="1"/>
  <c r="AB4" i="1" s="1"/>
  <c r="T4" i="1"/>
  <c r="AA3" i="1"/>
  <c r="AB3" i="1" s="1"/>
  <c r="T3" i="1"/>
  <c r="AA2" i="1"/>
  <c r="AB2" i="1" s="1"/>
  <c r="T2" i="1"/>
  <c r="AF6" i="1" l="1"/>
  <c r="AF14" i="1"/>
  <c r="AF22" i="1"/>
  <c r="AG24" i="1"/>
  <c r="K37" i="1"/>
  <c r="L37" i="1" s="1"/>
  <c r="G26" i="1"/>
  <c r="G24" i="1"/>
  <c r="H24" i="1" s="1"/>
  <c r="AG9" i="1"/>
  <c r="AG17" i="1"/>
  <c r="G23" i="1"/>
  <c r="H23" i="1" s="1"/>
  <c r="G41" i="1"/>
  <c r="AF4" i="1"/>
  <c r="AF12" i="1"/>
  <c r="AF20" i="1"/>
  <c r="G32" i="1"/>
  <c r="H32" i="1" s="1"/>
  <c r="AG7" i="1"/>
  <c r="AG15" i="1"/>
  <c r="G2" i="1"/>
  <c r="AF2" i="1"/>
  <c r="AF10" i="1"/>
  <c r="AF18" i="1"/>
  <c r="AG5" i="1"/>
  <c r="AG13" i="1"/>
  <c r="AG21" i="1"/>
  <c r="G3" i="1"/>
  <c r="AF8" i="1"/>
  <c r="AG32" i="1"/>
  <c r="K22" i="1"/>
  <c r="L22" i="1" s="1"/>
  <c r="K18" i="1"/>
  <c r="L18" i="1" s="1"/>
  <c r="K14" i="1"/>
  <c r="L14" i="1" s="1"/>
  <c r="G30" i="1"/>
  <c r="K24" i="1"/>
  <c r="L24" i="1" s="1"/>
  <c r="K35" i="1"/>
  <c r="L35" i="1" s="1"/>
  <c r="K6" i="1"/>
  <c r="L6" i="1" s="1"/>
  <c r="G28" i="1"/>
  <c r="H28" i="1" s="1"/>
  <c r="G33" i="1"/>
  <c r="H33" i="1" s="1"/>
  <c r="K31" i="1"/>
  <c r="AG30" i="1"/>
  <c r="K25" i="1"/>
  <c r="L25" i="1" s="1"/>
  <c r="AG26" i="1"/>
  <c r="K36" i="1"/>
  <c r="L36" i="1" s="1"/>
  <c r="K34" i="1"/>
  <c r="G31" i="1"/>
  <c r="H31" i="1" s="1"/>
  <c r="K20" i="1"/>
  <c r="L20" i="1" s="1"/>
  <c r="K16" i="1"/>
  <c r="L16" i="1" s="1"/>
  <c r="K12" i="1"/>
  <c r="L12" i="1" s="1"/>
  <c r="K8" i="1"/>
  <c r="L8" i="1" s="1"/>
  <c r="K4" i="1"/>
  <c r="L4" i="1" s="1"/>
  <c r="K32" i="1"/>
  <c r="K2" i="1"/>
  <c r="L2" i="1" s="1"/>
  <c r="G36" i="1"/>
  <c r="H36" i="1" s="1"/>
  <c r="G34" i="1"/>
  <c r="H34" i="1" s="1"/>
  <c r="G27" i="1"/>
  <c r="H27" i="1" s="1"/>
  <c r="K28" i="1"/>
  <c r="G25" i="1"/>
  <c r="AG38" i="1"/>
  <c r="AG41" i="1"/>
  <c r="AG39" i="1"/>
  <c r="AG37" i="1"/>
  <c r="AG35" i="1"/>
  <c r="AG33" i="1"/>
  <c r="AG31" i="1"/>
  <c r="AG29" i="1"/>
  <c r="AG27" i="1"/>
  <c r="AG25" i="1"/>
  <c r="AG23" i="1"/>
  <c r="K3" i="1"/>
  <c r="L3" i="1" s="1"/>
  <c r="K10" i="1"/>
  <c r="L10" i="1" s="1"/>
  <c r="G38" i="1"/>
  <c r="H38" i="1" s="1"/>
  <c r="K19" i="1"/>
  <c r="L19" i="1" s="1"/>
  <c r="H2" i="1"/>
  <c r="G35" i="1"/>
  <c r="K15" i="1"/>
  <c r="L15" i="1" s="1"/>
  <c r="G37" i="1"/>
  <c r="H37" i="1" s="1"/>
  <c r="K39" i="1"/>
  <c r="H3" i="1"/>
  <c r="K7" i="1"/>
  <c r="L7" i="1" s="1"/>
  <c r="G21" i="1"/>
  <c r="H21" i="1" s="1"/>
  <c r="K11" i="1"/>
  <c r="L11" i="1" s="1"/>
  <c r="L23" i="1"/>
  <c r="K40" i="1"/>
  <c r="L40" i="1" s="1"/>
  <c r="H35" i="1"/>
  <c r="L41" i="1"/>
  <c r="L33" i="1"/>
  <c r="L29" i="1"/>
  <c r="H40" i="1"/>
  <c r="L38" i="1"/>
  <c r="L34" i="1"/>
  <c r="L30" i="1"/>
  <c r="L26" i="1"/>
  <c r="H41" i="1"/>
  <c r="H29" i="1"/>
  <c r="H25" i="1"/>
  <c r="L39" i="1"/>
  <c r="L31" i="1"/>
  <c r="L27" i="1"/>
  <c r="H39" i="1"/>
  <c r="H30" i="1"/>
  <c r="H26" i="1"/>
  <c r="L32" i="1"/>
  <c r="L28" i="1"/>
  <c r="E6" i="1"/>
  <c r="G6" i="1" s="1"/>
  <c r="H6" i="1" s="1"/>
  <c r="E22" i="1"/>
  <c r="G22" i="1" s="1"/>
  <c r="H22" i="1" s="1"/>
  <c r="E7" i="1"/>
  <c r="G7" i="1" s="1"/>
  <c r="H7" i="1" s="1"/>
  <c r="E15" i="1"/>
  <c r="G15" i="1" s="1"/>
  <c r="H15" i="1" s="1"/>
  <c r="E8" i="1"/>
  <c r="G8" i="1" s="1"/>
  <c r="H8" i="1" s="1"/>
  <c r="E16" i="1"/>
  <c r="G16" i="1" s="1"/>
  <c r="H16" i="1" s="1"/>
  <c r="E9" i="1"/>
  <c r="G9" i="1" s="1"/>
  <c r="H9" i="1" s="1"/>
  <c r="E17" i="1"/>
  <c r="G17" i="1" s="1"/>
  <c r="H17" i="1" s="1"/>
  <c r="E14" i="1"/>
  <c r="G14" i="1" s="1"/>
  <c r="H14" i="1" s="1"/>
  <c r="E10" i="1"/>
  <c r="G10" i="1" s="1"/>
  <c r="H10" i="1" s="1"/>
  <c r="E19" i="1"/>
  <c r="G19" i="1" s="1"/>
  <c r="H19" i="1" s="1"/>
  <c r="E4" i="1"/>
  <c r="G4" i="1" s="1"/>
  <c r="H4" i="1" s="1"/>
  <c r="E12" i="1"/>
  <c r="G12" i="1" s="1"/>
  <c r="H12" i="1" s="1"/>
  <c r="E20" i="1"/>
  <c r="G20" i="1" s="1"/>
  <c r="H20" i="1" s="1"/>
  <c r="E18" i="1"/>
  <c r="G18" i="1" s="1"/>
  <c r="H18" i="1" s="1"/>
  <c r="E11" i="1"/>
  <c r="G11" i="1" s="1"/>
  <c r="H11" i="1" s="1"/>
  <c r="E5" i="1"/>
  <c r="G5" i="1" s="1"/>
  <c r="H5" i="1" s="1"/>
  <c r="E13" i="1"/>
  <c r="G13" i="1" s="1"/>
  <c r="H13" i="1" s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</calcChain>
</file>

<file path=xl/sharedStrings.xml><?xml version="1.0" encoding="utf-8"?>
<sst xmlns="http://schemas.openxmlformats.org/spreadsheetml/2006/main" count="202" uniqueCount="81">
  <si>
    <t>L2_ID</t>
  </si>
  <si>
    <t>sfGFP_Inoculum_before</t>
  </si>
  <si>
    <t>dTomato_Inoculum_before</t>
  </si>
  <si>
    <t>Inoculum_Density_Before</t>
  </si>
  <si>
    <t>sfGFP_Inoculum_after</t>
  </si>
  <si>
    <t>dTomato_Inoculum_after</t>
  </si>
  <si>
    <t>Inoculum_Density_After</t>
  </si>
  <si>
    <t>Time</t>
  </si>
  <si>
    <t>Crypt_phenotype</t>
  </si>
  <si>
    <t>Dilution_Level</t>
  </si>
  <si>
    <t>GFP_CFU_1</t>
  </si>
  <si>
    <t>GFP_CFU_2</t>
  </si>
  <si>
    <t>GFP_CFU_3</t>
  </si>
  <si>
    <t>Spot_Volume_(uL)</t>
  </si>
  <si>
    <t>GFP_CFU/uL</t>
  </si>
  <si>
    <t>Total_GFP_CFU/sample</t>
  </si>
  <si>
    <t>dTomato_CFU_1</t>
  </si>
  <si>
    <t>dTomato_CFU_2</t>
  </si>
  <si>
    <t>dTomato_CFU_3</t>
  </si>
  <si>
    <t>dTomato_CFU/uL</t>
  </si>
  <si>
    <t>Total_dTomato_CFU/sample</t>
  </si>
  <si>
    <t>Average_CFU/uL</t>
  </si>
  <si>
    <t>Total_CFU/sample</t>
  </si>
  <si>
    <t>percent_GFP_CFUs</t>
  </si>
  <si>
    <t>percent_RFP_CFUs</t>
  </si>
  <si>
    <t>Trial</t>
  </si>
  <si>
    <t>A1</t>
  </si>
  <si>
    <t>aposymbiotic</t>
  </si>
  <si>
    <t>A2</t>
  </si>
  <si>
    <t>mostly RFP</t>
  </si>
  <si>
    <t>A3</t>
  </si>
  <si>
    <t>both GFP and RFP</t>
  </si>
  <si>
    <t>A4</t>
  </si>
  <si>
    <t>A6</t>
  </si>
  <si>
    <t>B1</t>
  </si>
  <si>
    <t>B2</t>
  </si>
  <si>
    <t>50/50 GFP and RFP</t>
  </si>
  <si>
    <t>B4</t>
  </si>
  <si>
    <t>B6</t>
  </si>
  <si>
    <t>C1</t>
  </si>
  <si>
    <t>C2</t>
  </si>
  <si>
    <t>C3</t>
  </si>
  <si>
    <t>C4</t>
  </si>
  <si>
    <t>mostly GFP + 5 RFP crypts</t>
  </si>
  <si>
    <t>C5</t>
  </si>
  <si>
    <t>C6</t>
  </si>
  <si>
    <t>D1</t>
  </si>
  <si>
    <t>D2</t>
  </si>
  <si>
    <t>mostly GFP, some RFP</t>
  </si>
  <si>
    <t>D3</t>
  </si>
  <si>
    <t>mostly RFP, some GFP</t>
  </si>
  <si>
    <t>D4</t>
  </si>
  <si>
    <t>D5</t>
  </si>
  <si>
    <t>D6</t>
  </si>
  <si>
    <t>A5</t>
  </si>
  <si>
    <t>GFP + 7 RFP crypts</t>
  </si>
  <si>
    <t>both RFP and GFP</t>
  </si>
  <si>
    <t>B3</t>
  </si>
  <si>
    <t>mostly GFP</t>
  </si>
  <si>
    <t>mostly GFP, 5 RFP crypts</t>
  </si>
  <si>
    <t>B5</t>
  </si>
  <si>
    <t>GFP only</t>
  </si>
  <si>
    <t>GFP +2 RFP crypts</t>
  </si>
  <si>
    <t>GFP only + 1 RFP crypt, early colonization</t>
  </si>
  <si>
    <t>mostly RFP, little GFP</t>
  </si>
  <si>
    <t>mostly GFP + 1 RFP crypt</t>
  </si>
  <si>
    <t>RFP only, early colonization</t>
  </si>
  <si>
    <t>GFP only, early colonization</t>
  </si>
  <si>
    <t>RFP only</t>
  </si>
  <si>
    <t>RFP only (plus GFP?)</t>
  </si>
  <si>
    <t>mostly RFP, 15 GFP crypts</t>
  </si>
  <si>
    <t>almost entirely RFP, 1 GFP crypt</t>
  </si>
  <si>
    <t>RFP plus GFP</t>
  </si>
  <si>
    <t>B1c</t>
  </si>
  <si>
    <t>aposymbiotic/early NF colonization</t>
  </si>
  <si>
    <t>colonized with nonfluorescent bacteria</t>
  </si>
  <si>
    <t>GFP only; popped M4b</t>
  </si>
  <si>
    <t>Index</t>
  </si>
  <si>
    <t>Dilution_Category</t>
  </si>
  <si>
    <t>percent_dTomato_before</t>
  </si>
  <si>
    <t>percent_dTomato_after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</si>
</sst>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0" borderId="3" xfId="0" applyFont="1" applyBorder="1"/>
    <xf numFmtId="0" fontId="3" fillId="3" borderId="2" xfId="0" applyFont="1" applyFill="1" applyBorder="1"/>
    <xf numFmtId="0" fontId="3" fillId="3" borderId="4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3" fillId="5" borderId="4" xfId="0" applyFont="1" applyFill="1" applyBorder="1"/>
    <xf numFmtId="0" fontId="3" fillId="6" borderId="4" xfId="0" applyFont="1" applyFill="1" applyBorder="1"/>
    <xf numFmtId="0" fontId="3" fillId="6" borderId="3" xfId="0" applyFont="1" applyFill="1" applyBorder="1"/>
    <xf numFmtId="0" fontId="3" fillId="3" borderId="0" xfId="0" applyFont="1" applyFill="1"/>
    <xf numFmtId="0" fontId="3" fillId="4" borderId="0" xfId="0" applyFont="1" applyFill="1"/>
    <xf numFmtId="0" fontId="0" fillId="0" borderId="2" xfId="0" applyBorder="1"/>
    <xf numFmtId="0" fontId="0" fillId="0" borderId="4" xfId="0" applyBorder="1"/>
    <xf numFmtId="0" fontId="0" fillId="0" borderId="3" xfId="0" applyBorder="1"/>
    <xf numFmtId="10" fontId="4" fillId="0" borderId="0" xfId="1" applyNumberFormat="1" applyFont="1" applyFill="1" applyBorder="1"/>
    <xf numFmtId="18" fontId="0" fillId="0" borderId="2" xfId="0" applyNumberFormat="1" applyBorder="1"/>
    <xf numFmtId="18" fontId="0" fillId="0" borderId="3" xfId="0" applyNumberFormat="1" applyBorder="1"/>
    <xf numFmtId="18" fontId="0" fillId="0" borderId="5" xfId="0" applyNumberFormat="1" applyBorder="1"/>
    <xf numFmtId="18" fontId="0" fillId="0" borderId="6" xfId="0" applyNumberFormat="1" applyBorder="1"/>
    <xf numFmtId="0" fontId="0" fillId="0" borderId="5" xfId="0" applyBorder="1"/>
    <xf numFmtId="0" fontId="0" fillId="0" borderId="6" xfId="0" applyBorder="1"/>
    <xf numFmtId="18" fontId="0" fillId="0" borderId="7" xfId="0" applyNumberFormat="1" applyBorder="1"/>
    <xf numFmtId="18" fontId="0" fillId="0" borderId="8" xfId="0" applyNumberFormat="1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10" fontId="4" fillId="0" borderId="0" xfId="0" applyNumberFormat="1" applyFont="1"/>
    <xf numFmtId="0" fontId="5" fillId="0" borderId="0" xfId="0" applyFont="1"/>
    <xf numFmtId="10" fontId="5" fillId="0" borderId="0" xfId="0" applyNumberFormat="1" applyFont="1"/>
    <xf numFmtId="10" fontId="0" fillId="0" borderId="0" xfId="0" applyNumberFormat="1"/>
    <xf numFmtId="10" fontId="4" fillId="0" borderId="4" xfId="1" applyNumberFormat="1" applyFont="1" applyFill="1" applyBorder="1"/>
    <xf numFmtId="10" fontId="4" fillId="0" borderId="4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10" fontId="0" fillId="0" borderId="4" xfId="0" applyNumberFormat="1" applyBorder="1"/>
    <xf numFmtId="10" fontId="4" fillId="0" borderId="1" xfId="1" applyNumberFormat="1" applyFont="1" applyFill="1" applyBorder="1"/>
    <xf numFmtId="10" fontId="4" fillId="0" borderId="1" xfId="0" applyNumberFormat="1" applyFont="1" applyBorder="1"/>
    <xf numFmtId="0" fontId="5" fillId="0" borderId="1" xfId="0" applyFont="1" applyBorder="1"/>
    <xf numFmtId="10" fontId="5" fillId="0" borderId="1" xfId="0" applyNumberFormat="1" applyFont="1" applyBorder="1"/>
    <xf numFmtId="10" fontId="0" fillId="0" borderId="1" xfId="0" applyNumberFormat="1" applyBorder="1"/>
    <xf numFmtId="0" fontId="0" fillId="7" borderId="3" xfId="0" applyFill="1" applyBorder="1"/>
    <xf numFmtId="0" fontId="0" fillId="0" borderId="0" xfId="0" applyBorder="1"/>
    <xf numFmtId="0" fontId="3" fillId="5" borderId="3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emory.sharepoint.com/personal/jche226_emory_edu/Documents/Jason%20Chen/Aim%201%20Squash%20Bug%20Colonization/Aim%201%20Trial%2030%20SQ4aGFP,%20GA-OX1%20dTomato-V1%20in%202%25%20glucose%2010%25%20PBS/Aim%201%20Trial%2030%20SQ4aGFP,%20GA-OX1%20dTomato-V1%20in%202%25%20glucose%2010%25%20PBS.xlsx?45E2CF03" TargetMode="External"/><Relationship Id="rId1" Type="http://schemas.openxmlformats.org/officeDocument/2006/relationships/externalLinkPath" Target="file:///\\45E2CF03\Aim%201%20Trial%2030%20SQ4aGFP,%20GA-OX1%20dTomato-V1%20in%202%25%20glucose%2010%25%20P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=0"/>
      <sheetName val="t=2.5 hours"/>
      <sheetName val="Graphical Summary"/>
      <sheetName val="no data for Dil 1"/>
      <sheetName val="Dil 2"/>
      <sheetName val="Dil 3"/>
      <sheetName val="Control Bug Colonization"/>
    </sheetNames>
    <sheetDataSet>
      <sheetData sheetId="0">
        <row r="17">
          <cell r="P17">
            <v>2608.333333333333</v>
          </cell>
        </row>
        <row r="18">
          <cell r="I18">
            <v>6916.666666666667</v>
          </cell>
        </row>
        <row r="21">
          <cell r="I21">
            <v>570.83333333333337</v>
          </cell>
          <cell r="P21">
            <v>304.16666666666669</v>
          </cell>
        </row>
      </sheetData>
      <sheetData sheetId="1">
        <row r="17">
          <cell r="I17">
            <v>5700</v>
          </cell>
          <cell r="P17">
            <v>3350</v>
          </cell>
        </row>
        <row r="21">
          <cell r="I21">
            <v>523.33333333333337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98DB-9932-4BC8-B92D-2596DF67C0AE}">
  <dimension ref="A1:AO86"/>
  <sheetViews>
    <sheetView tabSelected="1" topLeftCell="L1" zoomScale="85" zoomScaleNormal="85" workbookViewId="0">
      <pane ySplit="1" topLeftCell="A2" activePane="bottomLeft" state="frozen"/>
      <selection activeCell="X1" sqref="X1"/>
      <selection pane="bottomLeft" activeCell="AD10" sqref="AD10"/>
    </sheetView>
  </sheetViews>
  <sheetFormatPr defaultRowHeight="14.4" x14ac:dyDescent="0.3"/>
  <cols>
    <col min="2" max="2" width="17.77734375" bestFit="1" customWidth="1"/>
    <col min="5" max="5" width="21.33203125" bestFit="1" customWidth="1"/>
    <col min="6" max="6" width="24" bestFit="1" customWidth="1"/>
    <col min="7" max="7" width="23.109375" bestFit="1" customWidth="1"/>
    <col min="8" max="8" width="22.77734375" bestFit="1" customWidth="1"/>
    <col min="9" max="9" width="19.88671875" bestFit="1" customWidth="1"/>
    <col min="10" max="10" width="22.5546875" bestFit="1" customWidth="1"/>
    <col min="11" max="11" width="21.5546875" bestFit="1" customWidth="1"/>
    <col min="12" max="12" width="21.109375" bestFit="1" customWidth="1"/>
    <col min="20" max="20" width="12.44140625" bestFit="1" customWidth="1"/>
    <col min="32" max="32" width="17.44140625" bestFit="1" customWidth="1"/>
    <col min="33" max="33" width="17.33203125" bestFit="1" customWidth="1"/>
    <col min="37" max="37" width="27.21875" bestFit="1" customWidth="1"/>
    <col min="38" max="38" width="20" customWidth="1"/>
    <col min="40" max="40" width="14.6640625" bestFit="1" customWidth="1"/>
    <col min="41" max="41" width="12.109375" bestFit="1" customWidth="1"/>
  </cols>
  <sheetData>
    <row r="1" spans="1:41" ht="15" thickBot="1" x14ac:dyDescent="0.35">
      <c r="A1" s="15" t="s">
        <v>77</v>
      </c>
      <c r="B1" s="16" t="s">
        <v>78</v>
      </c>
      <c r="C1" s="16" t="s">
        <v>25</v>
      </c>
      <c r="D1" s="5" t="s">
        <v>0</v>
      </c>
      <c r="E1" s="2" t="s">
        <v>1</v>
      </c>
      <c r="F1" s="3" t="s">
        <v>2</v>
      </c>
      <c r="G1" s="4" t="s">
        <v>3</v>
      </c>
      <c r="H1" s="44" t="s">
        <v>79</v>
      </c>
      <c r="I1" s="2" t="s">
        <v>4</v>
      </c>
      <c r="J1" s="3" t="s">
        <v>5</v>
      </c>
      <c r="K1" s="3" t="s">
        <v>6</v>
      </c>
      <c r="L1" s="17" t="s">
        <v>80</v>
      </c>
      <c r="M1" s="2" t="s">
        <v>7</v>
      </c>
      <c r="N1" s="5" t="s">
        <v>8</v>
      </c>
      <c r="O1" s="6" t="s">
        <v>9</v>
      </c>
      <c r="P1" s="7" t="s">
        <v>10</v>
      </c>
      <c r="Q1" s="7" t="s">
        <v>11</v>
      </c>
      <c r="R1" s="7" t="s">
        <v>12</v>
      </c>
      <c r="S1" s="7" t="s">
        <v>13</v>
      </c>
      <c r="T1" s="7" t="s">
        <v>14</v>
      </c>
      <c r="U1" s="7" t="s">
        <v>15</v>
      </c>
      <c r="V1" s="8" t="s">
        <v>9</v>
      </c>
      <c r="W1" s="9" t="s">
        <v>16</v>
      </c>
      <c r="X1" s="9" t="s">
        <v>17</v>
      </c>
      <c r="Y1" s="9" t="s">
        <v>18</v>
      </c>
      <c r="Z1" s="9" t="s">
        <v>13</v>
      </c>
      <c r="AA1" s="10" t="s">
        <v>19</v>
      </c>
      <c r="AB1" s="46" t="s">
        <v>20</v>
      </c>
      <c r="AC1" s="16"/>
      <c r="AD1" s="11" t="s">
        <v>21</v>
      </c>
      <c r="AE1" s="12" t="s">
        <v>22</v>
      </c>
      <c r="AF1" s="13" t="s">
        <v>23</v>
      </c>
      <c r="AG1" s="14" t="s">
        <v>24</v>
      </c>
      <c r="AH1" s="14"/>
      <c r="AI1" s="1"/>
      <c r="AJ1" s="1"/>
      <c r="AK1" s="1"/>
      <c r="AL1" s="1"/>
      <c r="AM1" s="1"/>
      <c r="AN1" s="1"/>
      <c r="AO1" s="1"/>
    </row>
    <row r="2" spans="1:41" s="16" customFormat="1" x14ac:dyDescent="0.3">
      <c r="A2" s="15">
        <v>1</v>
      </c>
      <c r="B2" s="16">
        <v>4</v>
      </c>
      <c r="C2" s="16">
        <v>30</v>
      </c>
      <c r="D2" s="17" t="s">
        <v>26</v>
      </c>
      <c r="E2" s="15">
        <f>'[1]t=0'!$I$18</f>
        <v>6916.666666666667</v>
      </c>
      <c r="F2" s="16">
        <f>'[1]t=0'!$P$17</f>
        <v>2608.333333333333</v>
      </c>
      <c r="G2" s="16">
        <f>SUM(E2:F2)</f>
        <v>9525</v>
      </c>
      <c r="H2" s="17">
        <f>F2/G2</f>
        <v>0.27384076990376199</v>
      </c>
      <c r="I2" s="15">
        <f>'[1]t=2.5 hours'!$I$17</f>
        <v>5700</v>
      </c>
      <c r="J2" s="16">
        <f>'[1]t=2.5 hours'!$P$17</f>
        <v>3350</v>
      </c>
      <c r="K2" s="16">
        <f>SUM(I2:J2)</f>
        <v>9050</v>
      </c>
      <c r="L2" s="17">
        <f>J2/K2</f>
        <v>0.37016574585635359</v>
      </c>
      <c r="M2" s="19">
        <v>0.96527777777777779</v>
      </c>
      <c r="N2" s="20" t="s">
        <v>27</v>
      </c>
      <c r="O2" s="15">
        <v>0</v>
      </c>
      <c r="P2" s="16">
        <v>0</v>
      </c>
      <c r="Q2" s="16">
        <v>0</v>
      </c>
      <c r="R2" s="16">
        <v>0</v>
      </c>
      <c r="S2" s="16">
        <v>40</v>
      </c>
      <c r="T2" s="16">
        <f t="shared" ref="T2:T62" si="0">AVERAGE(P2:R2)*10^$O2/S2</f>
        <v>0</v>
      </c>
      <c r="U2" s="16">
        <f t="shared" ref="U2:U22" si="1">T2*300</f>
        <v>0</v>
      </c>
      <c r="V2" s="15">
        <v>0</v>
      </c>
      <c r="W2" s="16">
        <v>0</v>
      </c>
      <c r="X2" s="16">
        <v>0</v>
      </c>
      <c r="Y2" s="16">
        <v>0</v>
      </c>
      <c r="Z2" s="16">
        <v>40</v>
      </c>
      <c r="AA2" s="16">
        <f t="shared" ref="AA2:AA19" si="2">AVERAGE(W2:Y2)*10^$V2/Z2</f>
        <v>0</v>
      </c>
      <c r="AB2" s="17">
        <f t="shared" ref="AB2:AB20" si="3">AA2*300</f>
        <v>0</v>
      </c>
      <c r="AD2" s="16">
        <f>SUM(Q2,X2)</f>
        <v>0</v>
      </c>
      <c r="AE2" s="17">
        <f>SUM(R2+Y2)</f>
        <v>0</v>
      </c>
      <c r="AF2" s="34" t="e">
        <f t="shared" ref="AF2:AF22" si="4">R2/AE2</f>
        <v>#DIV/0!</v>
      </c>
      <c r="AG2" s="35" t="e">
        <f t="shared" ref="AG2:AG22" si="5">Y2/AE2</f>
        <v>#DIV/0!</v>
      </c>
      <c r="AI2" s="36"/>
      <c r="AJ2" s="37"/>
      <c r="AL2" s="38"/>
      <c r="AM2" s="38"/>
      <c r="AN2" s="38"/>
      <c r="AO2" s="38"/>
    </row>
    <row r="3" spans="1:41" x14ac:dyDescent="0.3">
      <c r="A3" s="23">
        <v>2</v>
      </c>
      <c r="B3">
        <v>4</v>
      </c>
      <c r="C3">
        <v>30</v>
      </c>
      <c r="D3" s="24" t="s">
        <v>28</v>
      </c>
      <c r="E3" s="23">
        <f>'[1]t=0'!$I$18</f>
        <v>6916.666666666667</v>
      </c>
      <c r="F3">
        <f>'[1]t=0'!$P$17</f>
        <v>2608.333333333333</v>
      </c>
      <c r="G3">
        <f t="shared" ref="G3:G23" si="6">SUM(E3:F3)</f>
        <v>9525</v>
      </c>
      <c r="H3" s="24">
        <f t="shared" ref="H3:H23" si="7">F3/G3</f>
        <v>0.27384076990376199</v>
      </c>
      <c r="I3" s="23">
        <f>'[1]t=2.5 hours'!$I$17</f>
        <v>5700</v>
      </c>
      <c r="J3">
        <f>'[1]t=2.5 hours'!$P$17</f>
        <v>3350</v>
      </c>
      <c r="K3">
        <f t="shared" ref="K3:K23" si="8">SUM(I3:J3)</f>
        <v>9050</v>
      </c>
      <c r="L3" s="24">
        <f t="shared" ref="L3:L22" si="9">J3/K3</f>
        <v>0.37016574585635359</v>
      </c>
      <c r="M3" s="21">
        <v>0.97361111111111109</v>
      </c>
      <c r="N3" s="22" t="s">
        <v>29</v>
      </c>
      <c r="O3" s="23">
        <v>0</v>
      </c>
      <c r="P3">
        <v>0</v>
      </c>
      <c r="Q3">
        <v>0</v>
      </c>
      <c r="R3">
        <v>0</v>
      </c>
      <c r="S3">
        <v>40</v>
      </c>
      <c r="T3">
        <f t="shared" si="0"/>
        <v>0</v>
      </c>
      <c r="U3" s="45">
        <f t="shared" si="1"/>
        <v>0</v>
      </c>
      <c r="V3" s="23">
        <v>2</v>
      </c>
      <c r="W3" s="45">
        <v>78</v>
      </c>
      <c r="X3" s="45">
        <v>71</v>
      </c>
      <c r="Y3" s="45">
        <v>60</v>
      </c>
      <c r="Z3" s="45">
        <v>40</v>
      </c>
      <c r="AA3" s="45">
        <f t="shared" si="2"/>
        <v>174.16666666666669</v>
      </c>
      <c r="AB3" s="24">
        <f t="shared" si="3"/>
        <v>52250.000000000007</v>
      </c>
      <c r="AD3">
        <f t="shared" ref="AD3:AD22" si="10">SUM(Q3,X3)</f>
        <v>71</v>
      </c>
      <c r="AE3" s="24">
        <f t="shared" ref="AE3:AE22" si="11">SUM(R3+Y3)</f>
        <v>60</v>
      </c>
      <c r="AF3" s="18">
        <f t="shared" si="4"/>
        <v>0</v>
      </c>
      <c r="AG3" s="30">
        <f t="shared" si="5"/>
        <v>1</v>
      </c>
      <c r="AI3" s="31"/>
      <c r="AJ3" s="32"/>
      <c r="AL3" s="33"/>
      <c r="AM3" s="33"/>
      <c r="AN3" s="33"/>
      <c r="AO3" s="33"/>
    </row>
    <row r="4" spans="1:41" x14ac:dyDescent="0.3">
      <c r="A4" s="23">
        <v>3</v>
      </c>
      <c r="B4">
        <v>4</v>
      </c>
      <c r="C4">
        <v>30</v>
      </c>
      <c r="D4" s="24" t="s">
        <v>30</v>
      </c>
      <c r="E4" s="23">
        <f>'[1]t=0'!$I$18</f>
        <v>6916.666666666667</v>
      </c>
      <c r="F4">
        <f>'[1]t=0'!$P$17</f>
        <v>2608.333333333333</v>
      </c>
      <c r="G4">
        <f t="shared" si="6"/>
        <v>9525</v>
      </c>
      <c r="H4" s="24">
        <f t="shared" si="7"/>
        <v>0.27384076990376199</v>
      </c>
      <c r="I4" s="23">
        <f>'[1]t=2.5 hours'!$I$17</f>
        <v>5700</v>
      </c>
      <c r="J4">
        <f>'[1]t=2.5 hours'!$P$17</f>
        <v>3350</v>
      </c>
      <c r="K4">
        <f t="shared" si="8"/>
        <v>9050</v>
      </c>
      <c r="L4" s="24">
        <f t="shared" si="9"/>
        <v>0.37016574585635359</v>
      </c>
      <c r="M4" s="21">
        <v>0.97916666666666663</v>
      </c>
      <c r="N4" s="22" t="s">
        <v>31</v>
      </c>
      <c r="O4" s="23">
        <v>2</v>
      </c>
      <c r="P4">
        <v>17</v>
      </c>
      <c r="Q4">
        <v>23</v>
      </c>
      <c r="R4">
        <v>19</v>
      </c>
      <c r="S4">
        <v>40</v>
      </c>
      <c r="T4">
        <f t="shared" si="0"/>
        <v>49.166666666666671</v>
      </c>
      <c r="U4" s="45">
        <f t="shared" si="1"/>
        <v>14750.000000000002</v>
      </c>
      <c r="V4" s="23">
        <v>2</v>
      </c>
      <c r="W4" s="45">
        <v>77</v>
      </c>
      <c r="X4" s="45">
        <v>79</v>
      </c>
      <c r="Y4" s="45">
        <v>70</v>
      </c>
      <c r="Z4" s="45">
        <v>40</v>
      </c>
      <c r="AA4" s="45">
        <f t="shared" si="2"/>
        <v>188.33333333333331</v>
      </c>
      <c r="AB4" s="24">
        <f t="shared" si="3"/>
        <v>56499.999999999993</v>
      </c>
      <c r="AD4">
        <f t="shared" si="10"/>
        <v>102</v>
      </c>
      <c r="AE4" s="24">
        <f t="shared" si="11"/>
        <v>89</v>
      </c>
      <c r="AF4" s="18">
        <f t="shared" si="4"/>
        <v>0.21348314606741572</v>
      </c>
      <c r="AG4" s="30">
        <f t="shared" si="5"/>
        <v>0.7865168539325843</v>
      </c>
      <c r="AI4" s="31"/>
      <c r="AJ4" s="32"/>
      <c r="AL4" s="33"/>
      <c r="AM4" s="33"/>
      <c r="AN4" s="33"/>
      <c r="AO4" s="33"/>
    </row>
    <row r="5" spans="1:41" x14ac:dyDescent="0.3">
      <c r="A5" s="23">
        <v>4</v>
      </c>
      <c r="B5">
        <v>4</v>
      </c>
      <c r="C5">
        <v>30</v>
      </c>
      <c r="D5" s="24" t="s">
        <v>32</v>
      </c>
      <c r="E5" s="23">
        <f>'[1]t=0'!$I$18</f>
        <v>6916.666666666667</v>
      </c>
      <c r="F5">
        <f>'[1]t=0'!$P$17</f>
        <v>2608.333333333333</v>
      </c>
      <c r="G5">
        <f t="shared" si="6"/>
        <v>9525</v>
      </c>
      <c r="H5" s="24">
        <f t="shared" si="7"/>
        <v>0.27384076990376199</v>
      </c>
      <c r="I5" s="23">
        <f>'[1]t=2.5 hours'!$I$17</f>
        <v>5700</v>
      </c>
      <c r="J5">
        <f>'[1]t=2.5 hours'!$P$17</f>
        <v>3350</v>
      </c>
      <c r="K5">
        <f t="shared" si="8"/>
        <v>9050</v>
      </c>
      <c r="L5" s="24">
        <f t="shared" si="9"/>
        <v>0.37016574585635359</v>
      </c>
      <c r="M5" s="21">
        <v>0.98263888888888884</v>
      </c>
      <c r="N5" s="22" t="s">
        <v>27</v>
      </c>
      <c r="O5" s="23">
        <v>0</v>
      </c>
      <c r="P5">
        <v>0</v>
      </c>
      <c r="Q5">
        <v>0</v>
      </c>
      <c r="R5">
        <v>0</v>
      </c>
      <c r="S5">
        <v>40</v>
      </c>
      <c r="T5">
        <f t="shared" si="0"/>
        <v>0</v>
      </c>
      <c r="U5" s="45">
        <f t="shared" si="1"/>
        <v>0</v>
      </c>
      <c r="V5" s="23">
        <v>0</v>
      </c>
      <c r="W5" s="45">
        <v>0</v>
      </c>
      <c r="X5" s="45">
        <v>0</v>
      </c>
      <c r="Y5" s="45">
        <v>0</v>
      </c>
      <c r="Z5" s="45">
        <v>40</v>
      </c>
      <c r="AA5" s="45">
        <f t="shared" si="2"/>
        <v>0</v>
      </c>
      <c r="AB5" s="24">
        <f t="shared" si="3"/>
        <v>0</v>
      </c>
      <c r="AD5">
        <f t="shared" si="10"/>
        <v>0</v>
      </c>
      <c r="AE5" s="24">
        <f t="shared" si="11"/>
        <v>0</v>
      </c>
      <c r="AF5" s="18" t="e">
        <f t="shared" si="4"/>
        <v>#DIV/0!</v>
      </c>
      <c r="AG5" s="30" t="e">
        <f t="shared" si="5"/>
        <v>#DIV/0!</v>
      </c>
      <c r="AI5" s="31"/>
      <c r="AJ5" s="32"/>
      <c r="AL5" s="33"/>
      <c r="AM5" s="33"/>
      <c r="AN5" s="33"/>
      <c r="AO5" s="33"/>
    </row>
    <row r="6" spans="1:41" x14ac:dyDescent="0.3">
      <c r="A6" s="23">
        <v>5</v>
      </c>
      <c r="B6">
        <v>4</v>
      </c>
      <c r="C6">
        <v>30</v>
      </c>
      <c r="D6" s="24" t="s">
        <v>33</v>
      </c>
      <c r="E6" s="23">
        <f>'[1]t=0'!$I$18</f>
        <v>6916.666666666667</v>
      </c>
      <c r="F6">
        <f>'[1]t=0'!$P$17</f>
        <v>2608.333333333333</v>
      </c>
      <c r="G6">
        <f t="shared" si="6"/>
        <v>9525</v>
      </c>
      <c r="H6" s="24">
        <f t="shared" si="7"/>
        <v>0.27384076990376199</v>
      </c>
      <c r="I6" s="23">
        <f>'[1]t=2.5 hours'!$I$17</f>
        <v>5700</v>
      </c>
      <c r="J6">
        <f>'[1]t=2.5 hours'!$P$17</f>
        <v>3350</v>
      </c>
      <c r="K6">
        <f t="shared" si="8"/>
        <v>9050</v>
      </c>
      <c r="L6" s="24">
        <f t="shared" si="9"/>
        <v>0.37016574585635359</v>
      </c>
      <c r="M6" s="21">
        <v>0.9819444444444444</v>
      </c>
      <c r="N6" s="22" t="s">
        <v>27</v>
      </c>
      <c r="O6" s="23">
        <v>0</v>
      </c>
      <c r="P6">
        <v>0</v>
      </c>
      <c r="Q6">
        <v>0</v>
      </c>
      <c r="R6">
        <v>0</v>
      </c>
      <c r="S6">
        <v>40</v>
      </c>
      <c r="T6">
        <f t="shared" si="0"/>
        <v>0</v>
      </c>
      <c r="U6" s="45">
        <f t="shared" si="1"/>
        <v>0</v>
      </c>
      <c r="V6" s="23">
        <v>0</v>
      </c>
      <c r="W6" s="45">
        <v>0</v>
      </c>
      <c r="X6" s="45">
        <v>0</v>
      </c>
      <c r="Y6" s="45">
        <v>0</v>
      </c>
      <c r="Z6" s="45">
        <v>40</v>
      </c>
      <c r="AA6" s="45">
        <f t="shared" si="2"/>
        <v>0</v>
      </c>
      <c r="AB6" s="24">
        <f t="shared" si="3"/>
        <v>0</v>
      </c>
      <c r="AD6">
        <f t="shared" si="10"/>
        <v>0</v>
      </c>
      <c r="AE6" s="24">
        <f t="shared" si="11"/>
        <v>0</v>
      </c>
      <c r="AF6" s="18" t="e">
        <f t="shared" si="4"/>
        <v>#DIV/0!</v>
      </c>
      <c r="AG6" s="30" t="e">
        <f t="shared" si="5"/>
        <v>#DIV/0!</v>
      </c>
      <c r="AI6" s="31"/>
      <c r="AJ6" s="32"/>
      <c r="AL6" s="33"/>
      <c r="AM6" s="33"/>
      <c r="AN6" s="33"/>
      <c r="AO6" s="33"/>
    </row>
    <row r="7" spans="1:41" x14ac:dyDescent="0.3">
      <c r="A7" s="23">
        <v>6</v>
      </c>
      <c r="B7">
        <v>4</v>
      </c>
      <c r="C7">
        <v>30</v>
      </c>
      <c r="D7" s="24" t="s">
        <v>34</v>
      </c>
      <c r="E7" s="23">
        <f>'[1]t=0'!$I$18</f>
        <v>6916.666666666667</v>
      </c>
      <c r="F7">
        <f>'[1]t=0'!$P$17</f>
        <v>2608.333333333333</v>
      </c>
      <c r="G7">
        <f t="shared" si="6"/>
        <v>9525</v>
      </c>
      <c r="H7" s="24">
        <f t="shared" si="7"/>
        <v>0.27384076990376199</v>
      </c>
      <c r="I7" s="23">
        <f>'[1]t=2.5 hours'!$I$17</f>
        <v>5700</v>
      </c>
      <c r="J7">
        <f>'[1]t=2.5 hours'!$P$17</f>
        <v>3350</v>
      </c>
      <c r="K7">
        <f t="shared" si="8"/>
        <v>9050</v>
      </c>
      <c r="L7" s="24">
        <f t="shared" si="9"/>
        <v>0.37016574585635359</v>
      </c>
      <c r="M7" s="21">
        <v>0.99305555555555547</v>
      </c>
      <c r="N7" s="22" t="s">
        <v>27</v>
      </c>
      <c r="O7" s="23">
        <v>0</v>
      </c>
      <c r="P7">
        <v>0</v>
      </c>
      <c r="Q7">
        <v>0</v>
      </c>
      <c r="R7">
        <v>0</v>
      </c>
      <c r="S7">
        <v>40</v>
      </c>
      <c r="T7">
        <f t="shared" si="0"/>
        <v>0</v>
      </c>
      <c r="U7" s="45">
        <f t="shared" si="1"/>
        <v>0</v>
      </c>
      <c r="V7" s="23">
        <v>0</v>
      </c>
      <c r="W7" s="45">
        <v>0</v>
      </c>
      <c r="X7" s="45">
        <v>0</v>
      </c>
      <c r="Y7" s="45">
        <v>0</v>
      </c>
      <c r="Z7" s="45">
        <v>40</v>
      </c>
      <c r="AA7" s="45">
        <f t="shared" si="2"/>
        <v>0</v>
      </c>
      <c r="AB7" s="24">
        <f t="shared" si="3"/>
        <v>0</v>
      </c>
      <c r="AD7">
        <f t="shared" si="10"/>
        <v>0</v>
      </c>
      <c r="AE7" s="24">
        <f t="shared" si="11"/>
        <v>0</v>
      </c>
      <c r="AF7" s="18" t="e">
        <f t="shared" si="4"/>
        <v>#DIV/0!</v>
      </c>
      <c r="AG7" s="30" t="e">
        <f t="shared" si="5"/>
        <v>#DIV/0!</v>
      </c>
      <c r="AI7" s="31"/>
      <c r="AJ7" s="32"/>
      <c r="AL7" s="33"/>
      <c r="AM7" s="33"/>
      <c r="AN7" s="33"/>
      <c r="AO7" s="33"/>
    </row>
    <row r="8" spans="1:41" x14ac:dyDescent="0.3">
      <c r="A8" s="23">
        <v>7</v>
      </c>
      <c r="B8">
        <v>4</v>
      </c>
      <c r="C8">
        <v>30</v>
      </c>
      <c r="D8" s="24" t="s">
        <v>35</v>
      </c>
      <c r="E8" s="23">
        <f>'[1]t=0'!$I$18</f>
        <v>6916.666666666667</v>
      </c>
      <c r="F8">
        <f>'[1]t=0'!$P$17</f>
        <v>2608.333333333333</v>
      </c>
      <c r="G8">
        <f t="shared" si="6"/>
        <v>9525</v>
      </c>
      <c r="H8" s="24">
        <f t="shared" si="7"/>
        <v>0.27384076990376199</v>
      </c>
      <c r="I8" s="23">
        <f>'[1]t=2.5 hours'!$I$17</f>
        <v>5700</v>
      </c>
      <c r="J8">
        <f>'[1]t=2.5 hours'!$P$17</f>
        <v>3350</v>
      </c>
      <c r="K8">
        <f t="shared" si="8"/>
        <v>9050</v>
      </c>
      <c r="L8" s="24">
        <f t="shared" si="9"/>
        <v>0.37016574585635359</v>
      </c>
      <c r="M8" s="21">
        <v>0.99791666666666667</v>
      </c>
      <c r="N8" s="22" t="s">
        <v>36</v>
      </c>
      <c r="O8" s="23">
        <v>3</v>
      </c>
      <c r="P8">
        <v>23</v>
      </c>
      <c r="Q8">
        <v>25</v>
      </c>
      <c r="R8">
        <v>23</v>
      </c>
      <c r="S8">
        <v>40</v>
      </c>
      <c r="T8">
        <f t="shared" si="0"/>
        <v>591.66666666666674</v>
      </c>
      <c r="U8" s="45">
        <f t="shared" si="1"/>
        <v>177500.00000000003</v>
      </c>
      <c r="V8" s="23">
        <v>2</v>
      </c>
      <c r="W8" s="45">
        <v>106</v>
      </c>
      <c r="X8" s="45">
        <v>105</v>
      </c>
      <c r="Y8" s="45">
        <v>120</v>
      </c>
      <c r="Z8" s="45">
        <v>40</v>
      </c>
      <c r="AA8" s="45">
        <f t="shared" si="2"/>
        <v>275.83333333333331</v>
      </c>
      <c r="AB8" s="24">
        <f t="shared" si="3"/>
        <v>82750</v>
      </c>
      <c r="AD8">
        <f t="shared" si="10"/>
        <v>130</v>
      </c>
      <c r="AE8" s="24">
        <f t="shared" si="11"/>
        <v>143</v>
      </c>
      <c r="AF8" s="18">
        <f t="shared" si="4"/>
        <v>0.16083916083916083</v>
      </c>
      <c r="AG8" s="30">
        <f t="shared" si="5"/>
        <v>0.83916083916083917</v>
      </c>
      <c r="AI8" s="31"/>
      <c r="AJ8" s="32"/>
      <c r="AL8" s="33"/>
      <c r="AM8" s="33"/>
      <c r="AN8" s="33"/>
      <c r="AO8" s="33"/>
    </row>
    <row r="9" spans="1:41" x14ac:dyDescent="0.3">
      <c r="A9" s="23">
        <v>8</v>
      </c>
      <c r="B9">
        <v>4</v>
      </c>
      <c r="C9">
        <v>30</v>
      </c>
      <c r="D9" s="24" t="s">
        <v>37</v>
      </c>
      <c r="E9" s="23">
        <f>'[1]t=0'!$I$18</f>
        <v>6916.666666666667</v>
      </c>
      <c r="F9">
        <f>'[1]t=0'!$P$17</f>
        <v>2608.333333333333</v>
      </c>
      <c r="G9">
        <f t="shared" si="6"/>
        <v>9525</v>
      </c>
      <c r="H9" s="24">
        <f t="shared" si="7"/>
        <v>0.27384076990376199</v>
      </c>
      <c r="I9" s="23">
        <f>'[1]t=2.5 hours'!$I$17</f>
        <v>5700</v>
      </c>
      <c r="J9">
        <f>'[1]t=2.5 hours'!$P$17</f>
        <v>3350</v>
      </c>
      <c r="K9">
        <f t="shared" si="8"/>
        <v>9050</v>
      </c>
      <c r="L9" s="24">
        <f t="shared" si="9"/>
        <v>0.37016574585635359</v>
      </c>
      <c r="M9" s="21">
        <v>3.472222222222222E-3</v>
      </c>
      <c r="N9" s="22" t="s">
        <v>27</v>
      </c>
      <c r="O9" s="23">
        <v>3</v>
      </c>
      <c r="P9">
        <v>0</v>
      </c>
      <c r="Q9">
        <v>1</v>
      </c>
      <c r="R9">
        <v>2</v>
      </c>
      <c r="S9">
        <v>40</v>
      </c>
      <c r="T9">
        <f t="shared" si="0"/>
        <v>25</v>
      </c>
      <c r="U9" s="45">
        <f t="shared" si="1"/>
        <v>7500</v>
      </c>
      <c r="V9" s="23">
        <v>3</v>
      </c>
      <c r="W9" s="45">
        <v>60</v>
      </c>
      <c r="X9" s="45">
        <v>59</v>
      </c>
      <c r="Y9" s="45">
        <v>72</v>
      </c>
      <c r="Z9" s="45">
        <v>40</v>
      </c>
      <c r="AA9" s="45">
        <f t="shared" si="2"/>
        <v>1591.6666666666665</v>
      </c>
      <c r="AB9" s="24">
        <f t="shared" si="3"/>
        <v>477499.99999999994</v>
      </c>
      <c r="AD9">
        <f t="shared" si="10"/>
        <v>60</v>
      </c>
      <c r="AE9" s="24">
        <f t="shared" si="11"/>
        <v>74</v>
      </c>
      <c r="AF9" s="18">
        <f t="shared" si="4"/>
        <v>2.7027027027027029E-2</v>
      </c>
      <c r="AG9" s="30">
        <f t="shared" si="5"/>
        <v>0.97297297297297303</v>
      </c>
      <c r="AI9" s="31"/>
      <c r="AJ9" s="32"/>
      <c r="AL9" s="33"/>
      <c r="AM9" s="33"/>
      <c r="AN9" s="33"/>
      <c r="AO9" s="33"/>
    </row>
    <row r="10" spans="1:41" x14ac:dyDescent="0.3">
      <c r="A10" s="23">
        <v>9</v>
      </c>
      <c r="B10">
        <v>4</v>
      </c>
      <c r="C10">
        <v>30</v>
      </c>
      <c r="D10" s="24" t="s">
        <v>38</v>
      </c>
      <c r="E10" s="23">
        <f>'[1]t=0'!$I$18</f>
        <v>6916.666666666667</v>
      </c>
      <c r="F10">
        <f>'[1]t=0'!$P$17</f>
        <v>2608.333333333333</v>
      </c>
      <c r="G10">
        <f t="shared" si="6"/>
        <v>9525</v>
      </c>
      <c r="H10" s="24">
        <f t="shared" si="7"/>
        <v>0.27384076990376199</v>
      </c>
      <c r="I10" s="23">
        <f>'[1]t=2.5 hours'!$I$17</f>
        <v>5700</v>
      </c>
      <c r="J10">
        <f>'[1]t=2.5 hours'!$P$17</f>
        <v>3350</v>
      </c>
      <c r="K10">
        <f t="shared" si="8"/>
        <v>9050</v>
      </c>
      <c r="L10" s="24">
        <f t="shared" si="9"/>
        <v>0.37016574585635359</v>
      </c>
      <c r="M10" s="21">
        <v>8.3333333333333332E-3</v>
      </c>
      <c r="N10" s="22" t="s">
        <v>29</v>
      </c>
      <c r="O10" s="23">
        <v>2</v>
      </c>
      <c r="P10">
        <v>14</v>
      </c>
      <c r="Q10">
        <v>8</v>
      </c>
      <c r="R10">
        <v>6</v>
      </c>
      <c r="S10">
        <v>40</v>
      </c>
      <c r="T10">
        <f t="shared" si="0"/>
        <v>23.333333333333336</v>
      </c>
      <c r="U10" s="45">
        <f t="shared" si="1"/>
        <v>7000.0000000000009</v>
      </c>
      <c r="V10" s="23">
        <v>3</v>
      </c>
      <c r="W10" s="45">
        <v>61</v>
      </c>
      <c r="X10" s="45">
        <v>68</v>
      </c>
      <c r="Y10" s="45">
        <v>47</v>
      </c>
      <c r="Z10" s="45">
        <v>40</v>
      </c>
      <c r="AA10" s="45">
        <f t="shared" si="2"/>
        <v>1466.6666666666665</v>
      </c>
      <c r="AB10" s="24">
        <f t="shared" si="3"/>
        <v>439999.99999999994</v>
      </c>
      <c r="AD10">
        <f t="shared" si="10"/>
        <v>76</v>
      </c>
      <c r="AE10" s="24">
        <f t="shared" si="11"/>
        <v>53</v>
      </c>
      <c r="AF10" s="18">
        <f t="shared" si="4"/>
        <v>0.11320754716981132</v>
      </c>
      <c r="AG10" s="30">
        <f t="shared" si="5"/>
        <v>0.8867924528301887</v>
      </c>
      <c r="AI10" s="31"/>
      <c r="AJ10" s="32"/>
      <c r="AL10" s="33"/>
      <c r="AM10" s="33"/>
      <c r="AN10" s="33"/>
      <c r="AO10" s="33"/>
    </row>
    <row r="11" spans="1:41" x14ac:dyDescent="0.3">
      <c r="A11" s="23">
        <v>10</v>
      </c>
      <c r="B11">
        <v>4</v>
      </c>
      <c r="C11">
        <v>30</v>
      </c>
      <c r="D11" s="24" t="s">
        <v>39</v>
      </c>
      <c r="E11" s="23">
        <f>'[1]t=0'!$I$18</f>
        <v>6916.666666666667</v>
      </c>
      <c r="F11">
        <f>'[1]t=0'!$P$17</f>
        <v>2608.333333333333</v>
      </c>
      <c r="G11">
        <f t="shared" si="6"/>
        <v>9525</v>
      </c>
      <c r="H11" s="24">
        <f t="shared" si="7"/>
        <v>0.27384076990376199</v>
      </c>
      <c r="I11" s="23">
        <f>'[1]t=2.5 hours'!$I$17</f>
        <v>5700</v>
      </c>
      <c r="J11">
        <f>'[1]t=2.5 hours'!$P$17</f>
        <v>3350</v>
      </c>
      <c r="K11">
        <f t="shared" si="8"/>
        <v>9050</v>
      </c>
      <c r="L11" s="24">
        <f t="shared" si="9"/>
        <v>0.37016574585635359</v>
      </c>
      <c r="M11" s="21">
        <v>1.8749999999999999E-2</v>
      </c>
      <c r="N11" s="22" t="s">
        <v>31</v>
      </c>
      <c r="O11" s="23">
        <v>4</v>
      </c>
      <c r="P11">
        <v>28</v>
      </c>
      <c r="Q11">
        <v>22</v>
      </c>
      <c r="R11">
        <v>30</v>
      </c>
      <c r="S11">
        <v>40</v>
      </c>
      <c r="T11">
        <f t="shared" si="0"/>
        <v>6666.666666666667</v>
      </c>
      <c r="U11" s="45">
        <f t="shared" si="1"/>
        <v>2000000</v>
      </c>
      <c r="V11" s="23">
        <v>3</v>
      </c>
      <c r="W11" s="45">
        <v>107</v>
      </c>
      <c r="X11" s="45">
        <v>118</v>
      </c>
      <c r="Y11" s="45">
        <v>131</v>
      </c>
      <c r="Z11" s="45">
        <v>40</v>
      </c>
      <c r="AA11" s="45">
        <f t="shared" si="2"/>
        <v>2966.666666666667</v>
      </c>
      <c r="AB11" s="24">
        <f t="shared" si="3"/>
        <v>890000.00000000012</v>
      </c>
      <c r="AD11">
        <f t="shared" si="10"/>
        <v>140</v>
      </c>
      <c r="AE11" s="24">
        <f t="shared" si="11"/>
        <v>161</v>
      </c>
      <c r="AF11" s="18">
        <f t="shared" si="4"/>
        <v>0.18633540372670807</v>
      </c>
      <c r="AG11" s="30">
        <f t="shared" si="5"/>
        <v>0.81366459627329191</v>
      </c>
      <c r="AI11" s="31"/>
      <c r="AJ11" s="32"/>
      <c r="AL11" s="33"/>
      <c r="AM11" s="33"/>
      <c r="AN11" s="33"/>
      <c r="AO11" s="33"/>
    </row>
    <row r="12" spans="1:41" x14ac:dyDescent="0.3">
      <c r="A12" s="23">
        <v>11</v>
      </c>
      <c r="B12">
        <v>4</v>
      </c>
      <c r="C12">
        <v>30</v>
      </c>
      <c r="D12" s="24" t="s">
        <v>40</v>
      </c>
      <c r="E12" s="23">
        <f>'[1]t=0'!$I$18</f>
        <v>6916.666666666667</v>
      </c>
      <c r="F12">
        <f>'[1]t=0'!$P$17</f>
        <v>2608.333333333333</v>
      </c>
      <c r="G12">
        <f t="shared" si="6"/>
        <v>9525</v>
      </c>
      <c r="H12" s="24">
        <f t="shared" si="7"/>
        <v>0.27384076990376199</v>
      </c>
      <c r="I12" s="23">
        <f>'[1]t=2.5 hours'!$I$17</f>
        <v>5700</v>
      </c>
      <c r="J12">
        <f>'[1]t=2.5 hours'!$P$17</f>
        <v>3350</v>
      </c>
      <c r="K12">
        <f t="shared" si="8"/>
        <v>9050</v>
      </c>
      <c r="L12" s="24">
        <f t="shared" si="9"/>
        <v>0.37016574585635359</v>
      </c>
      <c r="M12" s="21">
        <v>2.361111111111111E-2</v>
      </c>
      <c r="N12" s="22" t="s">
        <v>31</v>
      </c>
      <c r="O12" s="23">
        <v>3</v>
      </c>
      <c r="P12">
        <v>69</v>
      </c>
      <c r="Q12">
        <v>52</v>
      </c>
      <c r="R12">
        <v>60</v>
      </c>
      <c r="S12">
        <v>40</v>
      </c>
      <c r="T12">
        <f t="shared" si="0"/>
        <v>1508.3333333333335</v>
      </c>
      <c r="U12" s="45">
        <f t="shared" si="1"/>
        <v>452500.00000000006</v>
      </c>
      <c r="V12" s="23">
        <v>3</v>
      </c>
      <c r="W12" s="45">
        <v>41</v>
      </c>
      <c r="X12" s="45">
        <v>35</v>
      </c>
      <c r="Y12" s="45">
        <v>32</v>
      </c>
      <c r="Z12" s="45">
        <v>40</v>
      </c>
      <c r="AA12" s="45">
        <f t="shared" si="2"/>
        <v>900</v>
      </c>
      <c r="AB12" s="24">
        <f t="shared" si="3"/>
        <v>270000</v>
      </c>
      <c r="AD12">
        <f t="shared" si="10"/>
        <v>87</v>
      </c>
      <c r="AE12" s="24">
        <f t="shared" si="11"/>
        <v>92</v>
      </c>
      <c r="AF12" s="18">
        <f t="shared" si="4"/>
        <v>0.65217391304347827</v>
      </c>
      <c r="AG12" s="30">
        <f t="shared" si="5"/>
        <v>0.34782608695652173</v>
      </c>
      <c r="AI12" s="31"/>
      <c r="AJ12" s="32"/>
      <c r="AL12" s="33"/>
      <c r="AM12" s="33"/>
      <c r="AN12" s="33"/>
      <c r="AO12" s="33"/>
    </row>
    <row r="13" spans="1:41" x14ac:dyDescent="0.3">
      <c r="A13" s="23">
        <v>12</v>
      </c>
      <c r="B13">
        <v>4</v>
      </c>
      <c r="C13">
        <v>30</v>
      </c>
      <c r="D13" s="24" t="s">
        <v>41</v>
      </c>
      <c r="E13" s="23">
        <f>'[1]t=0'!$I$18</f>
        <v>6916.666666666667</v>
      </c>
      <c r="F13">
        <f>'[1]t=0'!$P$17</f>
        <v>2608.333333333333</v>
      </c>
      <c r="G13">
        <f t="shared" si="6"/>
        <v>9525</v>
      </c>
      <c r="H13" s="24">
        <f t="shared" si="7"/>
        <v>0.27384076990376199</v>
      </c>
      <c r="I13" s="23">
        <f>'[1]t=2.5 hours'!$I$17</f>
        <v>5700</v>
      </c>
      <c r="J13">
        <f>'[1]t=2.5 hours'!$P$17</f>
        <v>3350</v>
      </c>
      <c r="K13">
        <f t="shared" si="8"/>
        <v>9050</v>
      </c>
      <c r="L13" s="24">
        <f t="shared" si="9"/>
        <v>0.37016574585635359</v>
      </c>
      <c r="M13" s="21">
        <v>2.8472222222222222E-2</v>
      </c>
      <c r="N13" s="22" t="s">
        <v>31</v>
      </c>
      <c r="O13" s="23">
        <v>3</v>
      </c>
      <c r="P13">
        <v>0</v>
      </c>
      <c r="Q13">
        <v>0</v>
      </c>
      <c r="R13">
        <v>1</v>
      </c>
      <c r="S13">
        <v>40</v>
      </c>
      <c r="T13">
        <f t="shared" si="0"/>
        <v>8.3333333333333321</v>
      </c>
      <c r="U13" s="45">
        <f t="shared" si="1"/>
        <v>2499.9999999999995</v>
      </c>
      <c r="V13" s="23">
        <v>4</v>
      </c>
      <c r="W13" s="45">
        <v>23</v>
      </c>
      <c r="X13" s="45">
        <v>14</v>
      </c>
      <c r="Y13" s="45">
        <v>37</v>
      </c>
      <c r="Z13" s="45">
        <v>40</v>
      </c>
      <c r="AA13" s="45">
        <f t="shared" si="2"/>
        <v>6166.666666666667</v>
      </c>
      <c r="AB13" s="24">
        <f t="shared" si="3"/>
        <v>1850000</v>
      </c>
      <c r="AD13">
        <f t="shared" si="10"/>
        <v>14</v>
      </c>
      <c r="AE13" s="24">
        <f t="shared" si="11"/>
        <v>38</v>
      </c>
      <c r="AF13" s="18">
        <f t="shared" si="4"/>
        <v>2.6315789473684209E-2</v>
      </c>
      <c r="AG13" s="30">
        <f t="shared" si="5"/>
        <v>0.97368421052631582</v>
      </c>
      <c r="AI13" s="31"/>
      <c r="AJ13" s="32"/>
      <c r="AL13" s="33"/>
      <c r="AM13" s="33"/>
      <c r="AN13" s="33"/>
      <c r="AO13" s="33"/>
    </row>
    <row r="14" spans="1:41" x14ac:dyDescent="0.3">
      <c r="A14" s="23">
        <v>13</v>
      </c>
      <c r="B14">
        <v>4</v>
      </c>
      <c r="C14">
        <v>30</v>
      </c>
      <c r="D14" s="24" t="s">
        <v>42</v>
      </c>
      <c r="E14" s="23">
        <f>'[1]t=0'!$I$18</f>
        <v>6916.666666666667</v>
      </c>
      <c r="F14">
        <f>'[1]t=0'!$P$17</f>
        <v>2608.333333333333</v>
      </c>
      <c r="G14">
        <f t="shared" si="6"/>
        <v>9525</v>
      </c>
      <c r="H14" s="24">
        <f t="shared" si="7"/>
        <v>0.27384076990376199</v>
      </c>
      <c r="I14" s="23">
        <f>'[1]t=2.5 hours'!$I$17</f>
        <v>5700</v>
      </c>
      <c r="J14">
        <f>'[1]t=2.5 hours'!$P$17</f>
        <v>3350</v>
      </c>
      <c r="K14">
        <f t="shared" si="8"/>
        <v>9050</v>
      </c>
      <c r="L14" s="24">
        <f t="shared" si="9"/>
        <v>0.37016574585635359</v>
      </c>
      <c r="M14" s="21">
        <v>3.9583333333333331E-2</v>
      </c>
      <c r="N14" s="22" t="s">
        <v>43</v>
      </c>
      <c r="O14" s="23">
        <v>1</v>
      </c>
      <c r="P14">
        <v>32</v>
      </c>
      <c r="Q14">
        <v>28</v>
      </c>
      <c r="R14">
        <v>26</v>
      </c>
      <c r="S14">
        <v>40</v>
      </c>
      <c r="T14">
        <f t="shared" si="0"/>
        <v>7.166666666666667</v>
      </c>
      <c r="U14" s="45">
        <f t="shared" si="1"/>
        <v>2150</v>
      </c>
      <c r="V14" s="23">
        <v>1</v>
      </c>
      <c r="W14" s="45">
        <v>30</v>
      </c>
      <c r="X14" s="45">
        <v>27</v>
      </c>
      <c r="Y14" s="45">
        <v>25</v>
      </c>
      <c r="Z14" s="45">
        <v>40</v>
      </c>
      <c r="AA14" s="45">
        <f t="shared" si="2"/>
        <v>6.833333333333333</v>
      </c>
      <c r="AB14" s="24">
        <f t="shared" si="3"/>
        <v>2050</v>
      </c>
      <c r="AD14">
        <f t="shared" si="10"/>
        <v>55</v>
      </c>
      <c r="AE14" s="24">
        <f t="shared" si="11"/>
        <v>51</v>
      </c>
      <c r="AF14" s="18">
        <f t="shared" si="4"/>
        <v>0.50980392156862742</v>
      </c>
      <c r="AG14" s="30">
        <f t="shared" si="5"/>
        <v>0.49019607843137253</v>
      </c>
      <c r="AI14" s="31"/>
      <c r="AJ14" s="32"/>
      <c r="AL14" s="33"/>
      <c r="AM14" s="33"/>
      <c r="AN14" s="33"/>
      <c r="AO14" s="33"/>
    </row>
    <row r="15" spans="1:41" x14ac:dyDescent="0.3">
      <c r="A15" s="23">
        <v>14</v>
      </c>
      <c r="B15">
        <v>4</v>
      </c>
      <c r="C15">
        <v>30</v>
      </c>
      <c r="D15" s="24" t="s">
        <v>44</v>
      </c>
      <c r="E15" s="23">
        <f>'[1]t=0'!$I$18</f>
        <v>6916.666666666667</v>
      </c>
      <c r="F15">
        <f>'[1]t=0'!$P$17</f>
        <v>2608.333333333333</v>
      </c>
      <c r="G15">
        <f t="shared" si="6"/>
        <v>9525</v>
      </c>
      <c r="H15" s="24">
        <f t="shared" si="7"/>
        <v>0.27384076990376199</v>
      </c>
      <c r="I15" s="23">
        <f>'[1]t=2.5 hours'!$I$17</f>
        <v>5700</v>
      </c>
      <c r="J15">
        <f>'[1]t=2.5 hours'!$P$17</f>
        <v>3350</v>
      </c>
      <c r="K15">
        <f t="shared" si="8"/>
        <v>9050</v>
      </c>
      <c r="L15" s="24">
        <f t="shared" si="9"/>
        <v>0.37016574585635359</v>
      </c>
      <c r="M15" s="21">
        <v>3.8194444444444441E-2</v>
      </c>
      <c r="N15" s="22" t="s">
        <v>31</v>
      </c>
      <c r="O15" s="23">
        <v>3</v>
      </c>
      <c r="P15">
        <v>91</v>
      </c>
      <c r="Q15">
        <v>90</v>
      </c>
      <c r="R15">
        <v>89</v>
      </c>
      <c r="S15">
        <v>40</v>
      </c>
      <c r="T15">
        <f t="shared" si="0"/>
        <v>2250</v>
      </c>
      <c r="U15" s="45">
        <f t="shared" si="1"/>
        <v>675000</v>
      </c>
      <c r="V15" s="23">
        <v>3</v>
      </c>
      <c r="W15" s="45">
        <v>132</v>
      </c>
      <c r="X15" s="45">
        <v>158</v>
      </c>
      <c r="Y15" s="45">
        <v>151</v>
      </c>
      <c r="Z15" s="45">
        <v>40</v>
      </c>
      <c r="AA15" s="45">
        <f t="shared" si="2"/>
        <v>3675</v>
      </c>
      <c r="AB15" s="24">
        <f t="shared" si="3"/>
        <v>1102500</v>
      </c>
      <c r="AD15">
        <f t="shared" si="10"/>
        <v>248</v>
      </c>
      <c r="AE15" s="24">
        <f t="shared" si="11"/>
        <v>240</v>
      </c>
      <c r="AF15" s="18">
        <f t="shared" si="4"/>
        <v>0.37083333333333335</v>
      </c>
      <c r="AG15" s="30">
        <f t="shared" si="5"/>
        <v>0.62916666666666665</v>
      </c>
      <c r="AI15" s="31"/>
      <c r="AJ15" s="32"/>
      <c r="AL15" s="33"/>
      <c r="AM15" s="33"/>
      <c r="AN15" s="33"/>
      <c r="AO15" s="33"/>
    </row>
    <row r="16" spans="1:41" x14ac:dyDescent="0.3">
      <c r="A16" s="23">
        <v>15</v>
      </c>
      <c r="B16">
        <v>4</v>
      </c>
      <c r="C16">
        <v>30</v>
      </c>
      <c r="D16" s="24" t="s">
        <v>45</v>
      </c>
      <c r="E16" s="23">
        <f>'[1]t=0'!$I$18</f>
        <v>6916.666666666667</v>
      </c>
      <c r="F16">
        <f>'[1]t=0'!$P$17</f>
        <v>2608.333333333333</v>
      </c>
      <c r="G16">
        <f t="shared" si="6"/>
        <v>9525</v>
      </c>
      <c r="H16" s="24">
        <f t="shared" si="7"/>
        <v>0.27384076990376199</v>
      </c>
      <c r="I16" s="23">
        <f>'[1]t=2.5 hours'!$I$17</f>
        <v>5700</v>
      </c>
      <c r="J16">
        <f>'[1]t=2.5 hours'!$P$17</f>
        <v>3350</v>
      </c>
      <c r="K16">
        <f t="shared" si="8"/>
        <v>9050</v>
      </c>
      <c r="L16" s="24">
        <f t="shared" si="9"/>
        <v>0.37016574585635359</v>
      </c>
      <c r="M16" s="21">
        <v>4.2361111111111106E-2</v>
      </c>
      <c r="N16" s="22" t="s">
        <v>31</v>
      </c>
      <c r="O16" s="23">
        <v>0</v>
      </c>
      <c r="P16">
        <v>0</v>
      </c>
      <c r="Q16">
        <v>0</v>
      </c>
      <c r="R16">
        <v>0</v>
      </c>
      <c r="S16">
        <v>40</v>
      </c>
      <c r="T16">
        <f t="shared" si="0"/>
        <v>0</v>
      </c>
      <c r="U16" s="45">
        <f t="shared" si="1"/>
        <v>0</v>
      </c>
      <c r="V16" s="23">
        <v>3</v>
      </c>
      <c r="W16" s="45">
        <v>89</v>
      </c>
      <c r="X16" s="45">
        <v>87</v>
      </c>
      <c r="Y16" s="45">
        <v>94</v>
      </c>
      <c r="Z16" s="45">
        <v>40</v>
      </c>
      <c r="AA16" s="45">
        <f t="shared" si="2"/>
        <v>2250</v>
      </c>
      <c r="AB16" s="24">
        <f t="shared" si="3"/>
        <v>675000</v>
      </c>
      <c r="AD16">
        <f t="shared" si="10"/>
        <v>87</v>
      </c>
      <c r="AE16" s="24">
        <f t="shared" si="11"/>
        <v>94</v>
      </c>
      <c r="AF16" s="18">
        <f t="shared" si="4"/>
        <v>0</v>
      </c>
      <c r="AG16" s="30">
        <f t="shared" si="5"/>
        <v>1</v>
      </c>
      <c r="AI16" s="31"/>
      <c r="AJ16" s="32"/>
      <c r="AL16" s="33"/>
      <c r="AM16" s="33"/>
      <c r="AN16" s="33"/>
      <c r="AO16" s="33"/>
    </row>
    <row r="17" spans="1:41" x14ac:dyDescent="0.3">
      <c r="A17" s="23">
        <v>16</v>
      </c>
      <c r="B17">
        <v>4</v>
      </c>
      <c r="C17">
        <v>30</v>
      </c>
      <c r="D17" s="24" t="s">
        <v>46</v>
      </c>
      <c r="E17" s="23">
        <f>'[1]t=0'!$I$18</f>
        <v>6916.666666666667</v>
      </c>
      <c r="F17">
        <f>'[1]t=0'!$P$17</f>
        <v>2608.333333333333</v>
      </c>
      <c r="G17">
        <f t="shared" si="6"/>
        <v>9525</v>
      </c>
      <c r="H17" s="24">
        <f t="shared" si="7"/>
        <v>0.27384076990376199</v>
      </c>
      <c r="I17" s="23">
        <f>'[1]t=2.5 hours'!$I$17</f>
        <v>5700</v>
      </c>
      <c r="J17">
        <f>'[1]t=2.5 hours'!$P$17</f>
        <v>3350</v>
      </c>
      <c r="K17">
        <f t="shared" si="8"/>
        <v>9050</v>
      </c>
      <c r="L17" s="24">
        <f t="shared" si="9"/>
        <v>0.37016574585635359</v>
      </c>
      <c r="M17" s="21">
        <v>5.486111111111111E-2</v>
      </c>
      <c r="N17" s="22" t="s">
        <v>31</v>
      </c>
      <c r="O17" s="23">
        <v>2</v>
      </c>
      <c r="P17">
        <v>38</v>
      </c>
      <c r="Q17">
        <v>30</v>
      </c>
      <c r="R17">
        <v>41</v>
      </c>
      <c r="S17">
        <v>40</v>
      </c>
      <c r="T17">
        <f t="shared" si="0"/>
        <v>90.833333333333343</v>
      </c>
      <c r="U17" s="45">
        <f t="shared" si="1"/>
        <v>27250.000000000004</v>
      </c>
      <c r="V17" s="23">
        <v>3</v>
      </c>
      <c r="W17" s="45">
        <v>79</v>
      </c>
      <c r="X17" s="45">
        <v>73</v>
      </c>
      <c r="Y17" s="45">
        <v>72</v>
      </c>
      <c r="Z17" s="45">
        <v>40</v>
      </c>
      <c r="AA17" s="45">
        <f t="shared" si="2"/>
        <v>1866.6666666666667</v>
      </c>
      <c r="AB17" s="24">
        <f t="shared" si="3"/>
        <v>560000</v>
      </c>
      <c r="AD17">
        <f t="shared" si="10"/>
        <v>103</v>
      </c>
      <c r="AE17" s="24">
        <f t="shared" si="11"/>
        <v>113</v>
      </c>
      <c r="AF17" s="18">
        <f t="shared" si="4"/>
        <v>0.36283185840707965</v>
      </c>
      <c r="AG17" s="30">
        <f t="shared" si="5"/>
        <v>0.63716814159292035</v>
      </c>
      <c r="AI17" s="31"/>
      <c r="AJ17" s="32"/>
      <c r="AL17" s="33"/>
      <c r="AM17" s="33"/>
      <c r="AN17" s="33"/>
      <c r="AO17" s="33"/>
    </row>
    <row r="18" spans="1:41" x14ac:dyDescent="0.3">
      <c r="A18" s="23">
        <v>17</v>
      </c>
      <c r="B18">
        <v>4</v>
      </c>
      <c r="C18">
        <v>30</v>
      </c>
      <c r="D18" s="24" t="s">
        <v>47</v>
      </c>
      <c r="E18" s="23">
        <f>'[1]t=0'!$I$18</f>
        <v>6916.666666666667</v>
      </c>
      <c r="F18">
        <f>'[1]t=0'!$P$17</f>
        <v>2608.333333333333</v>
      </c>
      <c r="G18">
        <f t="shared" si="6"/>
        <v>9525</v>
      </c>
      <c r="H18" s="24">
        <f t="shared" si="7"/>
        <v>0.27384076990376199</v>
      </c>
      <c r="I18" s="23">
        <f>'[1]t=2.5 hours'!$I$17</f>
        <v>5700</v>
      </c>
      <c r="J18">
        <f>'[1]t=2.5 hours'!$P$17</f>
        <v>3350</v>
      </c>
      <c r="K18">
        <f t="shared" si="8"/>
        <v>9050</v>
      </c>
      <c r="L18" s="24">
        <f t="shared" si="9"/>
        <v>0.37016574585635359</v>
      </c>
      <c r="M18" s="21">
        <v>5.9722222222222225E-2</v>
      </c>
      <c r="N18" s="22" t="s">
        <v>48</v>
      </c>
      <c r="O18" s="23">
        <v>0</v>
      </c>
      <c r="P18">
        <v>0</v>
      </c>
      <c r="Q18">
        <v>0</v>
      </c>
      <c r="R18">
        <v>0</v>
      </c>
      <c r="S18">
        <v>40</v>
      </c>
      <c r="T18">
        <f t="shared" si="0"/>
        <v>0</v>
      </c>
      <c r="U18" s="45">
        <f t="shared" si="1"/>
        <v>0</v>
      </c>
      <c r="V18" s="23">
        <v>0</v>
      </c>
      <c r="W18" s="45">
        <v>0</v>
      </c>
      <c r="X18" s="45">
        <v>0</v>
      </c>
      <c r="Y18" s="45">
        <v>0</v>
      </c>
      <c r="Z18" s="45">
        <v>40</v>
      </c>
      <c r="AA18" s="45">
        <f t="shared" si="2"/>
        <v>0</v>
      </c>
      <c r="AB18" s="24">
        <f t="shared" si="3"/>
        <v>0</v>
      </c>
      <c r="AD18">
        <f t="shared" si="10"/>
        <v>0</v>
      </c>
      <c r="AE18" s="24">
        <f t="shared" si="11"/>
        <v>0</v>
      </c>
      <c r="AF18" s="18" t="e">
        <f t="shared" si="4"/>
        <v>#DIV/0!</v>
      </c>
      <c r="AG18" s="30" t="e">
        <f t="shared" si="5"/>
        <v>#DIV/0!</v>
      </c>
      <c r="AI18" s="31"/>
      <c r="AJ18" s="32"/>
      <c r="AL18" s="33"/>
      <c r="AM18" s="33"/>
      <c r="AN18" s="33"/>
      <c r="AO18" s="33"/>
    </row>
    <row r="19" spans="1:41" x14ac:dyDescent="0.3">
      <c r="A19" s="23">
        <v>18</v>
      </c>
      <c r="B19">
        <v>4</v>
      </c>
      <c r="C19">
        <v>30</v>
      </c>
      <c r="D19" s="24" t="s">
        <v>49</v>
      </c>
      <c r="E19" s="23">
        <f>'[1]t=0'!$I$18</f>
        <v>6916.666666666667</v>
      </c>
      <c r="F19">
        <f>'[1]t=0'!$P$17</f>
        <v>2608.333333333333</v>
      </c>
      <c r="G19">
        <f t="shared" si="6"/>
        <v>9525</v>
      </c>
      <c r="H19" s="24">
        <f t="shared" si="7"/>
        <v>0.27384076990376199</v>
      </c>
      <c r="I19" s="23">
        <f>'[1]t=2.5 hours'!$I$17</f>
        <v>5700</v>
      </c>
      <c r="J19">
        <f>'[1]t=2.5 hours'!$P$17</f>
        <v>3350</v>
      </c>
      <c r="K19">
        <f t="shared" si="8"/>
        <v>9050</v>
      </c>
      <c r="L19" s="24">
        <f t="shared" si="9"/>
        <v>0.37016574585635359</v>
      </c>
      <c r="M19" s="21">
        <v>6.458333333333334E-2</v>
      </c>
      <c r="N19" s="22" t="s">
        <v>50</v>
      </c>
      <c r="O19" s="23">
        <v>2</v>
      </c>
      <c r="P19">
        <v>4</v>
      </c>
      <c r="Q19">
        <v>9</v>
      </c>
      <c r="R19">
        <v>5</v>
      </c>
      <c r="S19">
        <v>40</v>
      </c>
      <c r="T19">
        <f t="shared" si="0"/>
        <v>15</v>
      </c>
      <c r="U19" s="45">
        <f t="shared" si="1"/>
        <v>4500</v>
      </c>
      <c r="V19" s="23">
        <v>3</v>
      </c>
      <c r="W19" s="45">
        <v>22</v>
      </c>
      <c r="X19" s="45">
        <v>18</v>
      </c>
      <c r="Y19" s="45">
        <v>22</v>
      </c>
      <c r="Z19" s="45">
        <v>40</v>
      </c>
      <c r="AA19" s="45">
        <f t="shared" si="2"/>
        <v>516.66666666666674</v>
      </c>
      <c r="AB19" s="24">
        <f t="shared" si="3"/>
        <v>155000.00000000003</v>
      </c>
      <c r="AD19">
        <f t="shared" si="10"/>
        <v>27</v>
      </c>
      <c r="AE19" s="24">
        <f t="shared" si="11"/>
        <v>27</v>
      </c>
      <c r="AF19" s="18">
        <f t="shared" si="4"/>
        <v>0.18518518518518517</v>
      </c>
      <c r="AG19" s="30">
        <f t="shared" si="5"/>
        <v>0.81481481481481477</v>
      </c>
      <c r="AI19" s="31"/>
      <c r="AJ19" s="32"/>
      <c r="AL19" s="33"/>
      <c r="AM19" s="33"/>
      <c r="AN19" s="33"/>
      <c r="AO19" s="33"/>
    </row>
    <row r="20" spans="1:41" x14ac:dyDescent="0.3">
      <c r="A20" s="23">
        <v>19</v>
      </c>
      <c r="B20">
        <v>4</v>
      </c>
      <c r="C20">
        <v>30</v>
      </c>
      <c r="D20" s="24" t="s">
        <v>51</v>
      </c>
      <c r="E20" s="23">
        <f>'[1]t=0'!$I$18</f>
        <v>6916.666666666667</v>
      </c>
      <c r="F20">
        <f>'[1]t=0'!$P$17</f>
        <v>2608.333333333333</v>
      </c>
      <c r="G20">
        <f t="shared" si="6"/>
        <v>9525</v>
      </c>
      <c r="H20" s="24">
        <f t="shared" si="7"/>
        <v>0.27384076990376199</v>
      </c>
      <c r="I20" s="23">
        <f>'[1]t=2.5 hours'!$I$17</f>
        <v>5700</v>
      </c>
      <c r="J20">
        <f>'[1]t=2.5 hours'!$P$17</f>
        <v>3350</v>
      </c>
      <c r="K20">
        <f t="shared" si="8"/>
        <v>9050</v>
      </c>
      <c r="L20" s="24">
        <f t="shared" si="9"/>
        <v>0.37016574585635359</v>
      </c>
      <c r="M20" s="21">
        <v>6.9444444444444434E-2</v>
      </c>
      <c r="N20" s="22" t="s">
        <v>36</v>
      </c>
      <c r="O20" s="23">
        <v>3</v>
      </c>
      <c r="P20">
        <v>37</v>
      </c>
      <c r="Q20">
        <v>48</v>
      </c>
      <c r="R20">
        <v>33</v>
      </c>
      <c r="S20">
        <v>40</v>
      </c>
      <c r="T20">
        <f>AVERAGE(P20:R20)*10^$O20/S20</f>
        <v>983.33333333333337</v>
      </c>
      <c r="U20" s="45">
        <f t="shared" si="1"/>
        <v>295000</v>
      </c>
      <c r="V20" s="23">
        <v>3</v>
      </c>
      <c r="W20" s="45">
        <v>130</v>
      </c>
      <c r="X20" s="45">
        <v>103</v>
      </c>
      <c r="Y20" s="45">
        <v>101</v>
      </c>
      <c r="Z20" s="45">
        <v>40</v>
      </c>
      <c r="AA20" s="45">
        <f>AVERAGE(W20:Y20)*10^$V20/Z20</f>
        <v>2783.333333333333</v>
      </c>
      <c r="AB20" s="24">
        <f t="shared" si="3"/>
        <v>834999.99999999988</v>
      </c>
      <c r="AD20">
        <f t="shared" si="10"/>
        <v>151</v>
      </c>
      <c r="AE20" s="24">
        <f t="shared" si="11"/>
        <v>134</v>
      </c>
      <c r="AF20" s="18">
        <f t="shared" si="4"/>
        <v>0.2462686567164179</v>
      </c>
      <c r="AG20" s="30">
        <f t="shared" si="5"/>
        <v>0.75373134328358204</v>
      </c>
      <c r="AI20" s="31"/>
      <c r="AJ20" s="32"/>
      <c r="AL20" s="33"/>
      <c r="AM20" s="33"/>
      <c r="AN20" s="33"/>
      <c r="AO20" s="33"/>
    </row>
    <row r="21" spans="1:41" x14ac:dyDescent="0.3">
      <c r="A21" s="23">
        <v>20</v>
      </c>
      <c r="B21">
        <v>4</v>
      </c>
      <c r="C21">
        <v>30</v>
      </c>
      <c r="D21" s="24" t="s">
        <v>52</v>
      </c>
      <c r="E21" s="23">
        <f>'[1]t=0'!$I$18</f>
        <v>6916.666666666667</v>
      </c>
      <c r="F21">
        <f>'[1]t=0'!$P$17</f>
        <v>2608.333333333333</v>
      </c>
      <c r="G21">
        <f t="shared" si="6"/>
        <v>9525</v>
      </c>
      <c r="H21" s="24">
        <f t="shared" si="7"/>
        <v>0.27384076990376199</v>
      </c>
      <c r="I21" s="23">
        <f>'[1]t=2.5 hours'!$I$17</f>
        <v>5700</v>
      </c>
      <c r="J21">
        <f>'[1]t=2.5 hours'!$P$17</f>
        <v>3350</v>
      </c>
      <c r="K21">
        <f t="shared" si="8"/>
        <v>9050</v>
      </c>
      <c r="L21" s="24">
        <f t="shared" si="9"/>
        <v>0.37016574585635359</v>
      </c>
      <c r="M21" s="21">
        <v>7.2916666666666671E-2</v>
      </c>
      <c r="N21" s="22" t="s">
        <v>50</v>
      </c>
      <c r="O21" s="23">
        <v>4</v>
      </c>
      <c r="P21">
        <v>26</v>
      </c>
      <c r="Q21">
        <v>26</v>
      </c>
      <c r="R21">
        <v>23</v>
      </c>
      <c r="S21">
        <v>40</v>
      </c>
      <c r="T21">
        <f t="shared" si="0"/>
        <v>6250</v>
      </c>
      <c r="U21" s="45">
        <f t="shared" si="1"/>
        <v>1875000</v>
      </c>
      <c r="V21" s="23">
        <v>4</v>
      </c>
      <c r="W21" s="45">
        <v>20</v>
      </c>
      <c r="X21" s="45">
        <v>22</v>
      </c>
      <c r="Y21" s="45">
        <v>25</v>
      </c>
      <c r="Z21" s="45">
        <v>40</v>
      </c>
      <c r="AA21" s="45">
        <f t="shared" ref="AA21:AA62" si="12">AVERAGE(W21:Y21)*10^$V21/Z21</f>
        <v>5583.333333333333</v>
      </c>
      <c r="AB21" s="24">
        <f t="shared" ref="AB21:AB62" si="13">AA21*300</f>
        <v>1675000</v>
      </c>
      <c r="AD21">
        <f t="shared" si="10"/>
        <v>48</v>
      </c>
      <c r="AE21" s="24">
        <f t="shared" si="11"/>
        <v>48</v>
      </c>
      <c r="AF21" s="18">
        <f t="shared" si="4"/>
        <v>0.47916666666666669</v>
      </c>
      <c r="AG21" s="30">
        <f t="shared" si="5"/>
        <v>0.52083333333333337</v>
      </c>
      <c r="AI21" s="31"/>
      <c r="AJ21" s="32"/>
      <c r="AL21" s="33"/>
      <c r="AM21" s="33"/>
      <c r="AN21" s="33"/>
      <c r="AO21" s="33"/>
    </row>
    <row r="22" spans="1:41" ht="15" thickBot="1" x14ac:dyDescent="0.35">
      <c r="A22" s="23">
        <v>21</v>
      </c>
      <c r="B22">
        <v>4</v>
      </c>
      <c r="C22">
        <v>30</v>
      </c>
      <c r="D22" s="24" t="s">
        <v>53</v>
      </c>
      <c r="E22" s="23">
        <f>'[1]t=0'!$I$18</f>
        <v>6916.666666666667</v>
      </c>
      <c r="F22">
        <f>'[1]t=0'!$P$17</f>
        <v>2608.333333333333</v>
      </c>
      <c r="G22">
        <f t="shared" si="6"/>
        <v>9525</v>
      </c>
      <c r="H22" s="24">
        <f t="shared" si="7"/>
        <v>0.27384076990376199</v>
      </c>
      <c r="I22" s="23">
        <f>'[1]t=2.5 hours'!$I$17</f>
        <v>5700</v>
      </c>
      <c r="J22">
        <f>'[1]t=2.5 hours'!$P$17</f>
        <v>3350</v>
      </c>
      <c r="K22">
        <f t="shared" si="8"/>
        <v>9050</v>
      </c>
      <c r="L22" s="24">
        <f t="shared" si="9"/>
        <v>0.37016574585635359</v>
      </c>
      <c r="M22" s="21">
        <v>7.7777777777777779E-2</v>
      </c>
      <c r="N22" s="22" t="s">
        <v>36</v>
      </c>
      <c r="O22" s="23">
        <v>2</v>
      </c>
      <c r="P22">
        <v>12</v>
      </c>
      <c r="Q22">
        <v>10</v>
      </c>
      <c r="R22">
        <v>9</v>
      </c>
      <c r="S22">
        <v>40</v>
      </c>
      <c r="T22">
        <f t="shared" si="0"/>
        <v>25.833333333333336</v>
      </c>
      <c r="U22" s="45">
        <f t="shared" si="1"/>
        <v>7750.0000000000009</v>
      </c>
      <c r="V22" s="27">
        <v>2</v>
      </c>
      <c r="W22" s="28">
        <v>143</v>
      </c>
      <c r="X22" s="28">
        <v>141</v>
      </c>
      <c r="Y22" s="28">
        <v>107</v>
      </c>
      <c r="Z22" s="28">
        <v>40</v>
      </c>
      <c r="AA22" s="28">
        <f t="shared" si="12"/>
        <v>325.83333333333337</v>
      </c>
      <c r="AB22" s="29">
        <f t="shared" si="13"/>
        <v>97750.000000000015</v>
      </c>
      <c r="AD22">
        <f t="shared" si="10"/>
        <v>151</v>
      </c>
      <c r="AE22" s="24">
        <f t="shared" si="11"/>
        <v>116</v>
      </c>
      <c r="AF22" s="18">
        <f t="shared" si="4"/>
        <v>7.7586206896551727E-2</v>
      </c>
      <c r="AG22" s="30">
        <f t="shared" si="5"/>
        <v>0.92241379310344829</v>
      </c>
      <c r="AI22" s="31"/>
      <c r="AJ22" s="32"/>
      <c r="AL22" s="33"/>
      <c r="AM22" s="33"/>
      <c r="AN22" s="33"/>
      <c r="AO22" s="33"/>
    </row>
    <row r="23" spans="1:41" s="16" customFormat="1" x14ac:dyDescent="0.3">
      <c r="A23" s="15">
        <v>22</v>
      </c>
      <c r="B23" s="16">
        <v>3</v>
      </c>
      <c r="C23" s="16">
        <v>30</v>
      </c>
      <c r="D23" s="17" t="s">
        <v>28</v>
      </c>
      <c r="E23" s="15">
        <f>'[1]t=0'!$I$21</f>
        <v>570.83333333333337</v>
      </c>
      <c r="F23" s="16">
        <f>'[1]t=0'!$P$21</f>
        <v>304.16666666666669</v>
      </c>
      <c r="G23" s="16">
        <f t="shared" si="6"/>
        <v>875</v>
      </c>
      <c r="H23" s="17">
        <f t="shared" si="7"/>
        <v>0.34761904761904766</v>
      </c>
      <c r="I23" s="15">
        <f>'[1]t=2.5 hours'!$I$21</f>
        <v>523.33333333333337</v>
      </c>
      <c r="J23" s="16">
        <f>'[1]t=0'!$P$21</f>
        <v>304.16666666666669</v>
      </c>
      <c r="K23" s="16">
        <f t="shared" si="8"/>
        <v>827.5</v>
      </c>
      <c r="L23" s="17">
        <f t="shared" ref="L23" si="14">J23/K23</f>
        <v>0.36757301107754281</v>
      </c>
      <c r="M23" s="19">
        <v>0.73263888888888884</v>
      </c>
      <c r="N23" s="20" t="s">
        <v>27</v>
      </c>
      <c r="O23" s="15">
        <v>0</v>
      </c>
      <c r="P23" s="16">
        <v>0</v>
      </c>
      <c r="Q23" s="16">
        <v>0</v>
      </c>
      <c r="R23" s="16">
        <v>0</v>
      </c>
      <c r="S23" s="16">
        <v>40</v>
      </c>
      <c r="T23" s="16">
        <f t="shared" si="0"/>
        <v>0</v>
      </c>
      <c r="U23" s="16">
        <f t="shared" ref="U23:U62" si="15">T23*300</f>
        <v>0</v>
      </c>
      <c r="V23" s="15">
        <v>0</v>
      </c>
      <c r="W23" s="16">
        <v>0</v>
      </c>
      <c r="X23" s="16">
        <v>0</v>
      </c>
      <c r="Y23" s="16">
        <v>0</v>
      </c>
      <c r="Z23" s="16">
        <v>40</v>
      </c>
      <c r="AA23" s="16">
        <f t="shared" si="12"/>
        <v>0</v>
      </c>
      <c r="AB23" s="17">
        <f t="shared" si="13"/>
        <v>0</v>
      </c>
      <c r="AD23" s="16">
        <f t="shared" ref="AD23:AD41" si="16">SUM(Q23,X23)</f>
        <v>0</v>
      </c>
      <c r="AE23" s="17">
        <f t="shared" ref="AE23:AE41" si="17">SUM(R23+Y23)</f>
        <v>0</v>
      </c>
      <c r="AF23" s="34" t="e">
        <f t="shared" ref="AF23:AF41" si="18">R23/AE23</f>
        <v>#DIV/0!</v>
      </c>
      <c r="AG23" s="35" t="e">
        <f t="shared" ref="AG23:AG41" si="19">Y23/AE23</f>
        <v>#DIV/0!</v>
      </c>
      <c r="AI23" s="36"/>
      <c r="AJ23" s="37"/>
      <c r="AL23" s="38"/>
      <c r="AM23" s="38"/>
      <c r="AN23" s="38"/>
      <c r="AO23" s="38"/>
    </row>
    <row r="24" spans="1:41" x14ac:dyDescent="0.3">
      <c r="A24" s="23">
        <v>23</v>
      </c>
      <c r="B24">
        <v>3</v>
      </c>
      <c r="C24">
        <v>30</v>
      </c>
      <c r="D24" s="24" t="s">
        <v>54</v>
      </c>
      <c r="E24" s="23">
        <f>'[1]t=0'!$I$21</f>
        <v>570.83333333333337</v>
      </c>
      <c r="F24">
        <f>'[1]t=0'!$P$21</f>
        <v>304.16666666666669</v>
      </c>
      <c r="G24">
        <f t="shared" ref="G24:G40" si="20">SUM(E24:F24)</f>
        <v>875</v>
      </c>
      <c r="H24" s="24">
        <f t="shared" ref="H24:H41" si="21">F24/G24</f>
        <v>0.34761904761904766</v>
      </c>
      <c r="I24" s="23">
        <f>'[1]t=2.5 hours'!$I$21</f>
        <v>523.33333333333337</v>
      </c>
      <c r="J24">
        <f>'[1]t=0'!$P$21</f>
        <v>304.16666666666669</v>
      </c>
      <c r="K24">
        <f t="shared" ref="K24:K41" si="22">SUM(I24:J24)</f>
        <v>827.5</v>
      </c>
      <c r="L24" s="24">
        <f t="shared" ref="L24:L41" si="23">J24/K24</f>
        <v>0.36757301107754281</v>
      </c>
      <c r="M24" s="21">
        <v>0.73541666666666661</v>
      </c>
      <c r="N24" s="22" t="s">
        <v>55</v>
      </c>
      <c r="O24" s="23">
        <v>2</v>
      </c>
      <c r="P24">
        <v>69</v>
      </c>
      <c r="Q24">
        <v>75</v>
      </c>
      <c r="R24">
        <v>60</v>
      </c>
      <c r="S24">
        <v>40</v>
      </c>
      <c r="T24">
        <f t="shared" si="0"/>
        <v>170</v>
      </c>
      <c r="U24" s="45">
        <f t="shared" si="15"/>
        <v>51000</v>
      </c>
      <c r="V24" s="23">
        <v>1</v>
      </c>
      <c r="W24" s="45">
        <v>139</v>
      </c>
      <c r="X24" s="45">
        <v>191</v>
      </c>
      <c r="Y24" s="45">
        <v>122</v>
      </c>
      <c r="Z24" s="45">
        <v>40</v>
      </c>
      <c r="AA24" s="45">
        <f t="shared" si="12"/>
        <v>37.666666666666664</v>
      </c>
      <c r="AB24" s="24">
        <f t="shared" si="13"/>
        <v>11300</v>
      </c>
      <c r="AD24">
        <f t="shared" si="16"/>
        <v>266</v>
      </c>
      <c r="AE24" s="24">
        <f t="shared" si="17"/>
        <v>182</v>
      </c>
      <c r="AF24" s="18">
        <f t="shared" si="18"/>
        <v>0.32967032967032966</v>
      </c>
      <c r="AG24" s="30">
        <f t="shared" si="19"/>
        <v>0.67032967032967028</v>
      </c>
      <c r="AI24" s="31"/>
      <c r="AJ24" s="32"/>
      <c r="AL24" s="33"/>
      <c r="AM24" s="33"/>
      <c r="AN24" s="33"/>
      <c r="AO24" s="33"/>
    </row>
    <row r="25" spans="1:41" x14ac:dyDescent="0.3">
      <c r="A25" s="23">
        <v>24</v>
      </c>
      <c r="B25">
        <v>3</v>
      </c>
      <c r="C25">
        <v>30</v>
      </c>
      <c r="D25" s="24" t="s">
        <v>34</v>
      </c>
      <c r="E25" s="23">
        <f>'[1]t=0'!$I$21</f>
        <v>570.83333333333337</v>
      </c>
      <c r="F25">
        <f>'[1]t=0'!$P$21</f>
        <v>304.16666666666669</v>
      </c>
      <c r="G25">
        <f t="shared" si="20"/>
        <v>875</v>
      </c>
      <c r="H25" s="24">
        <f t="shared" si="21"/>
        <v>0.34761904761904766</v>
      </c>
      <c r="I25" s="23">
        <f>'[1]t=2.5 hours'!$I$21</f>
        <v>523.33333333333337</v>
      </c>
      <c r="J25">
        <f>'[1]t=0'!$P$21</f>
        <v>304.16666666666669</v>
      </c>
      <c r="K25">
        <f t="shared" si="22"/>
        <v>827.5</v>
      </c>
      <c r="L25" s="24">
        <f t="shared" si="23"/>
        <v>0.36757301107754281</v>
      </c>
      <c r="M25" s="21">
        <v>0.57777777777777783</v>
      </c>
      <c r="N25" s="22" t="s">
        <v>27</v>
      </c>
      <c r="O25" s="23">
        <v>0</v>
      </c>
      <c r="P25">
        <v>0</v>
      </c>
      <c r="Q25">
        <v>0</v>
      </c>
      <c r="R25">
        <v>0</v>
      </c>
      <c r="S25">
        <v>40</v>
      </c>
      <c r="T25">
        <f t="shared" si="0"/>
        <v>0</v>
      </c>
      <c r="U25" s="45">
        <f t="shared" si="15"/>
        <v>0</v>
      </c>
      <c r="V25" s="23">
        <v>0</v>
      </c>
      <c r="W25" s="45">
        <v>0</v>
      </c>
      <c r="X25" s="45">
        <v>0</v>
      </c>
      <c r="Y25" s="45">
        <v>0</v>
      </c>
      <c r="Z25" s="45">
        <v>40</v>
      </c>
      <c r="AA25" s="45">
        <f t="shared" si="12"/>
        <v>0</v>
      </c>
      <c r="AB25" s="24">
        <f t="shared" si="13"/>
        <v>0</v>
      </c>
      <c r="AD25">
        <f t="shared" si="16"/>
        <v>0</v>
      </c>
      <c r="AE25" s="24">
        <f t="shared" si="17"/>
        <v>0</v>
      </c>
      <c r="AF25" s="18" t="e">
        <f t="shared" si="18"/>
        <v>#DIV/0!</v>
      </c>
      <c r="AG25" s="30" t="e">
        <f t="shared" si="19"/>
        <v>#DIV/0!</v>
      </c>
      <c r="AI25" s="31"/>
      <c r="AJ25" s="32"/>
      <c r="AL25" s="33"/>
      <c r="AM25" s="33"/>
      <c r="AN25" s="33"/>
      <c r="AO25" s="33"/>
    </row>
    <row r="26" spans="1:41" x14ac:dyDescent="0.3">
      <c r="A26" s="23">
        <v>25</v>
      </c>
      <c r="B26">
        <v>3</v>
      </c>
      <c r="C26">
        <v>30</v>
      </c>
      <c r="D26" s="24" t="s">
        <v>35</v>
      </c>
      <c r="E26" s="23">
        <f>'[1]t=0'!$I$21</f>
        <v>570.83333333333337</v>
      </c>
      <c r="F26">
        <f>'[1]t=0'!$P$21</f>
        <v>304.16666666666669</v>
      </c>
      <c r="G26">
        <f t="shared" si="20"/>
        <v>875</v>
      </c>
      <c r="H26" s="24">
        <f t="shared" si="21"/>
        <v>0.34761904761904766</v>
      </c>
      <c r="I26" s="23">
        <f>'[1]t=2.5 hours'!$I$21</f>
        <v>523.33333333333337</v>
      </c>
      <c r="J26">
        <f>'[1]t=0'!$P$21</f>
        <v>304.16666666666669</v>
      </c>
      <c r="K26">
        <f t="shared" si="22"/>
        <v>827.5</v>
      </c>
      <c r="L26" s="24">
        <f t="shared" si="23"/>
        <v>0.36757301107754281</v>
      </c>
      <c r="M26" s="21">
        <v>0.66180555555555554</v>
      </c>
      <c r="N26" s="22" t="s">
        <v>56</v>
      </c>
      <c r="O26" s="23">
        <v>2</v>
      </c>
      <c r="P26">
        <v>20</v>
      </c>
      <c r="Q26">
        <v>15</v>
      </c>
      <c r="R26">
        <v>13</v>
      </c>
      <c r="S26">
        <v>40</v>
      </c>
      <c r="T26">
        <f t="shared" si="0"/>
        <v>40</v>
      </c>
      <c r="U26" s="45">
        <f t="shared" si="15"/>
        <v>12000</v>
      </c>
      <c r="V26" s="23">
        <v>2</v>
      </c>
      <c r="W26" s="45">
        <v>102</v>
      </c>
      <c r="X26" s="45">
        <v>86</v>
      </c>
      <c r="Y26" s="45">
        <v>89</v>
      </c>
      <c r="Z26" s="45">
        <v>40</v>
      </c>
      <c r="AA26" s="45">
        <f t="shared" si="12"/>
        <v>230.83333333333331</v>
      </c>
      <c r="AB26" s="24">
        <f t="shared" si="13"/>
        <v>69250</v>
      </c>
      <c r="AD26">
        <f t="shared" si="16"/>
        <v>101</v>
      </c>
      <c r="AE26" s="24">
        <f t="shared" si="17"/>
        <v>102</v>
      </c>
      <c r="AF26" s="18">
        <f t="shared" si="18"/>
        <v>0.12745098039215685</v>
      </c>
      <c r="AG26" s="30">
        <f t="shared" si="19"/>
        <v>0.87254901960784315</v>
      </c>
      <c r="AI26" s="31"/>
      <c r="AJ26" s="32"/>
      <c r="AL26" s="33"/>
      <c r="AM26" s="33"/>
      <c r="AN26" s="33"/>
      <c r="AO26" s="33"/>
    </row>
    <row r="27" spans="1:41" x14ac:dyDescent="0.3">
      <c r="A27" s="23">
        <v>26</v>
      </c>
      <c r="B27">
        <v>3</v>
      </c>
      <c r="C27">
        <v>30</v>
      </c>
      <c r="D27" s="24" t="s">
        <v>57</v>
      </c>
      <c r="E27" s="23">
        <f>'[1]t=0'!$I$21</f>
        <v>570.83333333333337</v>
      </c>
      <c r="F27">
        <f>'[1]t=0'!$P$21</f>
        <v>304.16666666666669</v>
      </c>
      <c r="G27">
        <f t="shared" si="20"/>
        <v>875</v>
      </c>
      <c r="H27" s="24">
        <f t="shared" si="21"/>
        <v>0.34761904761904766</v>
      </c>
      <c r="I27" s="23">
        <f>'[1]t=2.5 hours'!$I$21</f>
        <v>523.33333333333337</v>
      </c>
      <c r="J27">
        <f>'[1]t=0'!$P$21</f>
        <v>304.16666666666669</v>
      </c>
      <c r="K27">
        <f t="shared" si="22"/>
        <v>827.5</v>
      </c>
      <c r="L27" s="24">
        <f t="shared" si="23"/>
        <v>0.36757301107754281</v>
      </c>
      <c r="M27" s="21">
        <v>0.6645833333333333</v>
      </c>
      <c r="N27" s="22" t="s">
        <v>58</v>
      </c>
      <c r="O27" s="23">
        <v>2</v>
      </c>
      <c r="P27">
        <v>17</v>
      </c>
      <c r="Q27">
        <v>8</v>
      </c>
      <c r="R27">
        <v>13</v>
      </c>
      <c r="S27">
        <v>40</v>
      </c>
      <c r="T27">
        <f t="shared" si="0"/>
        <v>31.666666666666664</v>
      </c>
      <c r="U27" s="45">
        <f t="shared" si="15"/>
        <v>9500</v>
      </c>
      <c r="V27" s="23">
        <v>2</v>
      </c>
      <c r="W27" s="45">
        <v>129</v>
      </c>
      <c r="X27" s="45">
        <v>131</v>
      </c>
      <c r="Y27" s="45">
        <v>136</v>
      </c>
      <c r="Z27" s="45">
        <v>40</v>
      </c>
      <c r="AA27" s="45">
        <f t="shared" si="12"/>
        <v>330</v>
      </c>
      <c r="AB27" s="24">
        <f t="shared" si="13"/>
        <v>99000</v>
      </c>
      <c r="AD27">
        <f t="shared" si="16"/>
        <v>139</v>
      </c>
      <c r="AE27" s="24">
        <f t="shared" si="17"/>
        <v>149</v>
      </c>
      <c r="AF27" s="18">
        <f t="shared" si="18"/>
        <v>8.7248322147651006E-2</v>
      </c>
      <c r="AG27" s="30">
        <f t="shared" si="19"/>
        <v>0.91275167785234901</v>
      </c>
      <c r="AI27" s="31"/>
      <c r="AJ27" s="32"/>
      <c r="AL27" s="33"/>
      <c r="AM27" s="33"/>
      <c r="AN27" s="33"/>
      <c r="AO27" s="33"/>
    </row>
    <row r="28" spans="1:41" x14ac:dyDescent="0.3">
      <c r="A28" s="23">
        <v>27</v>
      </c>
      <c r="B28">
        <v>3</v>
      </c>
      <c r="C28">
        <v>30</v>
      </c>
      <c r="D28" s="24" t="s">
        <v>37</v>
      </c>
      <c r="E28" s="23">
        <f>'[1]t=0'!$I$21</f>
        <v>570.83333333333337</v>
      </c>
      <c r="F28">
        <f>'[1]t=0'!$P$21</f>
        <v>304.16666666666669</v>
      </c>
      <c r="G28">
        <f t="shared" si="20"/>
        <v>875</v>
      </c>
      <c r="H28" s="24">
        <f t="shared" si="21"/>
        <v>0.34761904761904766</v>
      </c>
      <c r="I28" s="23">
        <f>'[1]t=2.5 hours'!$I$21</f>
        <v>523.33333333333337</v>
      </c>
      <c r="J28">
        <f>'[1]t=0'!$P$21</f>
        <v>304.16666666666669</v>
      </c>
      <c r="K28">
        <f t="shared" si="22"/>
        <v>827.5</v>
      </c>
      <c r="L28" s="24">
        <f t="shared" si="23"/>
        <v>0.36757301107754281</v>
      </c>
      <c r="M28" s="21">
        <v>0.6694444444444444</v>
      </c>
      <c r="N28" s="22" t="s">
        <v>59</v>
      </c>
      <c r="O28" s="23">
        <v>2</v>
      </c>
      <c r="P28">
        <v>57</v>
      </c>
      <c r="Q28">
        <v>52</v>
      </c>
      <c r="R28">
        <v>69</v>
      </c>
      <c r="S28">
        <v>40</v>
      </c>
      <c r="T28">
        <f t="shared" si="0"/>
        <v>148.33333333333334</v>
      </c>
      <c r="U28" s="45">
        <f t="shared" si="15"/>
        <v>44500</v>
      </c>
      <c r="V28" s="23">
        <v>2</v>
      </c>
      <c r="W28" s="45">
        <v>154</v>
      </c>
      <c r="X28" s="45">
        <v>151</v>
      </c>
      <c r="Y28" s="45">
        <v>136</v>
      </c>
      <c r="Z28" s="45">
        <v>40</v>
      </c>
      <c r="AA28" s="45">
        <f t="shared" si="12"/>
        <v>367.5</v>
      </c>
      <c r="AB28" s="24">
        <f t="shared" si="13"/>
        <v>110250</v>
      </c>
      <c r="AD28">
        <f t="shared" si="16"/>
        <v>203</v>
      </c>
      <c r="AE28" s="24">
        <f t="shared" si="17"/>
        <v>205</v>
      </c>
      <c r="AF28" s="18">
        <f t="shared" si="18"/>
        <v>0.33658536585365856</v>
      </c>
      <c r="AG28" s="30">
        <f t="shared" si="19"/>
        <v>0.6634146341463415</v>
      </c>
      <c r="AI28" s="31"/>
      <c r="AJ28" s="32"/>
      <c r="AL28" s="33"/>
      <c r="AM28" s="33"/>
      <c r="AN28" s="33"/>
      <c r="AO28" s="33"/>
    </row>
    <row r="29" spans="1:41" x14ac:dyDescent="0.3">
      <c r="A29" s="23">
        <v>28</v>
      </c>
      <c r="B29">
        <v>3</v>
      </c>
      <c r="C29">
        <v>30</v>
      </c>
      <c r="D29" s="24" t="s">
        <v>60</v>
      </c>
      <c r="E29" s="23">
        <f>'[1]t=0'!$I$21</f>
        <v>570.83333333333337</v>
      </c>
      <c r="F29">
        <f>'[1]t=0'!$P$21</f>
        <v>304.16666666666669</v>
      </c>
      <c r="G29">
        <f t="shared" si="20"/>
        <v>875</v>
      </c>
      <c r="H29" s="24">
        <f t="shared" si="21"/>
        <v>0.34761904761904766</v>
      </c>
      <c r="I29" s="23">
        <f>'[1]t=2.5 hours'!$I$21</f>
        <v>523.33333333333337</v>
      </c>
      <c r="J29">
        <f>'[1]t=0'!$P$21</f>
        <v>304.16666666666669</v>
      </c>
      <c r="K29">
        <f t="shared" si="22"/>
        <v>827.5</v>
      </c>
      <c r="L29" s="24">
        <f t="shared" si="23"/>
        <v>0.36757301107754281</v>
      </c>
      <c r="M29" s="21">
        <v>0.67291666666666661</v>
      </c>
      <c r="N29" s="22" t="s">
        <v>61</v>
      </c>
      <c r="O29" s="23">
        <v>2</v>
      </c>
      <c r="P29">
        <v>69</v>
      </c>
      <c r="Q29">
        <v>52</v>
      </c>
      <c r="R29">
        <v>62</v>
      </c>
      <c r="S29">
        <v>40</v>
      </c>
      <c r="T29">
        <f t="shared" si="0"/>
        <v>152.5</v>
      </c>
      <c r="U29" s="45">
        <f t="shared" si="15"/>
        <v>45750</v>
      </c>
      <c r="V29" s="23">
        <v>0</v>
      </c>
      <c r="W29" s="45">
        <v>0</v>
      </c>
      <c r="X29" s="45">
        <v>0</v>
      </c>
      <c r="Y29" s="45">
        <v>0</v>
      </c>
      <c r="Z29" s="45">
        <v>40</v>
      </c>
      <c r="AA29" s="45">
        <f t="shared" si="12"/>
        <v>0</v>
      </c>
      <c r="AB29" s="24">
        <f t="shared" si="13"/>
        <v>0</v>
      </c>
      <c r="AD29">
        <f t="shared" si="16"/>
        <v>52</v>
      </c>
      <c r="AE29" s="24">
        <f t="shared" si="17"/>
        <v>62</v>
      </c>
      <c r="AF29" s="18">
        <f t="shared" si="18"/>
        <v>1</v>
      </c>
      <c r="AG29" s="30">
        <f t="shared" si="19"/>
        <v>0</v>
      </c>
      <c r="AI29" s="31"/>
      <c r="AJ29" s="32"/>
      <c r="AL29" s="33"/>
      <c r="AM29" s="33"/>
      <c r="AN29" s="33"/>
      <c r="AO29" s="33"/>
    </row>
    <row r="30" spans="1:41" x14ac:dyDescent="0.3">
      <c r="A30" s="23">
        <v>29</v>
      </c>
      <c r="B30">
        <v>3</v>
      </c>
      <c r="C30">
        <v>30</v>
      </c>
      <c r="D30" s="24" t="s">
        <v>38</v>
      </c>
      <c r="E30" s="23">
        <f>'[1]t=0'!$I$21</f>
        <v>570.83333333333337</v>
      </c>
      <c r="F30">
        <f>'[1]t=0'!$P$21</f>
        <v>304.16666666666669</v>
      </c>
      <c r="G30">
        <f t="shared" si="20"/>
        <v>875</v>
      </c>
      <c r="H30" s="24">
        <f t="shared" si="21"/>
        <v>0.34761904761904766</v>
      </c>
      <c r="I30" s="23">
        <f>'[1]t=2.5 hours'!$I$21</f>
        <v>523.33333333333337</v>
      </c>
      <c r="J30">
        <f>'[1]t=0'!$P$21</f>
        <v>304.16666666666669</v>
      </c>
      <c r="K30">
        <f t="shared" si="22"/>
        <v>827.5</v>
      </c>
      <c r="L30" s="24">
        <f t="shared" si="23"/>
        <v>0.36757301107754281</v>
      </c>
      <c r="M30" s="21">
        <v>0.72916666666666663</v>
      </c>
      <c r="N30" s="22" t="s">
        <v>62</v>
      </c>
      <c r="O30" s="23">
        <v>2</v>
      </c>
      <c r="P30">
        <v>49</v>
      </c>
      <c r="Q30">
        <v>38</v>
      </c>
      <c r="R30">
        <v>44</v>
      </c>
      <c r="S30">
        <v>40</v>
      </c>
      <c r="T30">
        <f t="shared" si="0"/>
        <v>109.16666666666666</v>
      </c>
      <c r="U30" s="45">
        <f t="shared" si="15"/>
        <v>32749.999999999996</v>
      </c>
      <c r="V30" s="23">
        <v>1</v>
      </c>
      <c r="W30" s="45">
        <v>70</v>
      </c>
      <c r="X30" s="45">
        <v>93</v>
      </c>
      <c r="Y30" s="45">
        <v>88</v>
      </c>
      <c r="Z30" s="45">
        <v>40</v>
      </c>
      <c r="AA30" s="45">
        <f t="shared" si="12"/>
        <v>20.916666666666668</v>
      </c>
      <c r="AB30" s="24">
        <f t="shared" si="13"/>
        <v>6275</v>
      </c>
      <c r="AD30">
        <f t="shared" si="16"/>
        <v>131</v>
      </c>
      <c r="AE30" s="24">
        <f t="shared" si="17"/>
        <v>132</v>
      </c>
      <c r="AF30" s="18">
        <f t="shared" si="18"/>
        <v>0.33333333333333331</v>
      </c>
      <c r="AG30" s="30">
        <f t="shared" si="19"/>
        <v>0.66666666666666663</v>
      </c>
      <c r="AI30" s="31"/>
      <c r="AJ30" s="32"/>
      <c r="AL30" s="33"/>
      <c r="AM30" s="33"/>
      <c r="AN30" s="33"/>
      <c r="AO30" s="33"/>
    </row>
    <row r="31" spans="1:41" x14ac:dyDescent="0.3">
      <c r="A31" s="23">
        <v>30</v>
      </c>
      <c r="B31">
        <v>3</v>
      </c>
      <c r="C31">
        <v>30</v>
      </c>
      <c r="D31" s="24" t="s">
        <v>39</v>
      </c>
      <c r="E31" s="23">
        <f>'[1]t=0'!$I$21</f>
        <v>570.83333333333337</v>
      </c>
      <c r="F31">
        <f>'[1]t=0'!$P$21</f>
        <v>304.16666666666669</v>
      </c>
      <c r="G31">
        <f t="shared" si="20"/>
        <v>875</v>
      </c>
      <c r="H31" s="24">
        <f t="shared" si="21"/>
        <v>0.34761904761904766</v>
      </c>
      <c r="I31" s="23">
        <f>'[1]t=2.5 hours'!$I$21</f>
        <v>523.33333333333337</v>
      </c>
      <c r="J31">
        <f>'[1]t=0'!$P$21</f>
        <v>304.16666666666669</v>
      </c>
      <c r="K31">
        <f t="shared" si="22"/>
        <v>827.5</v>
      </c>
      <c r="L31" s="24">
        <f t="shared" si="23"/>
        <v>0.36757301107754281</v>
      </c>
      <c r="M31" s="21">
        <v>0.55277777777777781</v>
      </c>
      <c r="N31" s="22" t="s">
        <v>61</v>
      </c>
      <c r="O31" s="23">
        <v>2</v>
      </c>
      <c r="P31">
        <v>135</v>
      </c>
      <c r="Q31">
        <v>107</v>
      </c>
      <c r="R31">
        <v>118</v>
      </c>
      <c r="S31">
        <v>40</v>
      </c>
      <c r="T31">
        <f t="shared" si="0"/>
        <v>300</v>
      </c>
      <c r="U31" s="45">
        <f t="shared" si="15"/>
        <v>90000</v>
      </c>
      <c r="V31" s="23">
        <v>0</v>
      </c>
      <c r="W31" s="45">
        <v>0</v>
      </c>
      <c r="X31" s="45">
        <v>0</v>
      </c>
      <c r="Y31" s="45">
        <v>0</v>
      </c>
      <c r="Z31" s="45">
        <v>40</v>
      </c>
      <c r="AA31" s="45">
        <f t="shared" si="12"/>
        <v>0</v>
      </c>
      <c r="AB31" s="24">
        <f t="shared" si="13"/>
        <v>0</v>
      </c>
      <c r="AD31">
        <f t="shared" si="16"/>
        <v>107</v>
      </c>
      <c r="AE31" s="24">
        <f t="shared" si="17"/>
        <v>118</v>
      </c>
      <c r="AF31" s="18">
        <f t="shared" si="18"/>
        <v>1</v>
      </c>
      <c r="AG31" s="30">
        <f t="shared" si="19"/>
        <v>0</v>
      </c>
      <c r="AI31" s="31"/>
      <c r="AJ31" s="32"/>
      <c r="AL31" s="33"/>
      <c r="AM31" s="33"/>
      <c r="AN31" s="33"/>
      <c r="AO31" s="33"/>
    </row>
    <row r="32" spans="1:41" x14ac:dyDescent="0.3">
      <c r="A32" s="23">
        <v>31</v>
      </c>
      <c r="B32">
        <v>3</v>
      </c>
      <c r="C32">
        <v>30</v>
      </c>
      <c r="D32" s="24" t="s">
        <v>40</v>
      </c>
      <c r="E32" s="23">
        <f>'[1]t=0'!$I$21</f>
        <v>570.83333333333337</v>
      </c>
      <c r="F32">
        <f>'[1]t=0'!$P$21</f>
        <v>304.16666666666669</v>
      </c>
      <c r="G32">
        <f t="shared" si="20"/>
        <v>875</v>
      </c>
      <c r="H32" s="24">
        <f t="shared" si="21"/>
        <v>0.34761904761904766</v>
      </c>
      <c r="I32" s="23">
        <f>'[1]t=2.5 hours'!$I$21</f>
        <v>523.33333333333337</v>
      </c>
      <c r="J32">
        <f>'[1]t=0'!$P$21</f>
        <v>304.16666666666669</v>
      </c>
      <c r="K32">
        <f t="shared" si="22"/>
        <v>827.5</v>
      </c>
      <c r="L32" s="24">
        <f t="shared" si="23"/>
        <v>0.36757301107754281</v>
      </c>
      <c r="M32" s="21">
        <v>0.55902777777777779</v>
      </c>
      <c r="N32" s="22" t="s">
        <v>56</v>
      </c>
      <c r="O32" s="23">
        <v>2</v>
      </c>
      <c r="P32">
        <v>94</v>
      </c>
      <c r="Q32">
        <v>92</v>
      </c>
      <c r="R32">
        <v>73</v>
      </c>
      <c r="S32">
        <v>40</v>
      </c>
      <c r="T32">
        <f t="shared" si="0"/>
        <v>215.83333333333331</v>
      </c>
      <c r="U32" s="45">
        <f t="shared" si="15"/>
        <v>64749.999999999993</v>
      </c>
      <c r="V32" s="23">
        <v>2</v>
      </c>
      <c r="W32" s="45">
        <v>147</v>
      </c>
      <c r="X32" s="45">
        <v>135</v>
      </c>
      <c r="Y32" s="45">
        <v>130</v>
      </c>
      <c r="Z32" s="45">
        <v>40</v>
      </c>
      <c r="AA32" s="45">
        <f t="shared" si="12"/>
        <v>343.33333333333337</v>
      </c>
      <c r="AB32" s="24">
        <f t="shared" si="13"/>
        <v>103000.00000000001</v>
      </c>
      <c r="AD32">
        <f t="shared" si="16"/>
        <v>227</v>
      </c>
      <c r="AE32" s="24">
        <f t="shared" si="17"/>
        <v>203</v>
      </c>
      <c r="AF32" s="18">
        <f t="shared" si="18"/>
        <v>0.35960591133004927</v>
      </c>
      <c r="AG32" s="30">
        <f t="shared" si="19"/>
        <v>0.64039408866995073</v>
      </c>
      <c r="AI32" s="31"/>
      <c r="AJ32" s="32"/>
      <c r="AL32" s="33"/>
      <c r="AM32" s="33"/>
      <c r="AN32" s="33"/>
      <c r="AO32" s="33"/>
    </row>
    <row r="33" spans="1:41" x14ac:dyDescent="0.3">
      <c r="A33" s="23">
        <v>32</v>
      </c>
      <c r="B33">
        <v>3</v>
      </c>
      <c r="C33">
        <v>30</v>
      </c>
      <c r="D33" s="24" t="s">
        <v>41</v>
      </c>
      <c r="E33" s="23">
        <f>'[1]t=0'!$I$21</f>
        <v>570.83333333333337</v>
      </c>
      <c r="F33">
        <f>'[1]t=0'!$P$21</f>
        <v>304.16666666666669</v>
      </c>
      <c r="G33">
        <f t="shared" si="20"/>
        <v>875</v>
      </c>
      <c r="H33" s="24">
        <f t="shared" si="21"/>
        <v>0.34761904761904766</v>
      </c>
      <c r="I33" s="23">
        <f>'[1]t=2.5 hours'!$I$21</f>
        <v>523.33333333333337</v>
      </c>
      <c r="J33">
        <f>'[1]t=0'!$P$21</f>
        <v>304.16666666666669</v>
      </c>
      <c r="K33">
        <f t="shared" si="22"/>
        <v>827.5</v>
      </c>
      <c r="L33" s="24">
        <f t="shared" si="23"/>
        <v>0.36757301107754281</v>
      </c>
      <c r="M33" s="21">
        <v>0.56388888888888888</v>
      </c>
      <c r="N33" s="22" t="s">
        <v>63</v>
      </c>
      <c r="O33" s="23">
        <v>2</v>
      </c>
      <c r="P33">
        <v>22</v>
      </c>
      <c r="Q33">
        <v>32</v>
      </c>
      <c r="R33">
        <v>20</v>
      </c>
      <c r="S33">
        <v>40</v>
      </c>
      <c r="T33">
        <f t="shared" si="0"/>
        <v>61.666666666666671</v>
      </c>
      <c r="U33" s="45">
        <f t="shared" si="15"/>
        <v>18500</v>
      </c>
      <c r="V33" s="23">
        <v>0</v>
      </c>
      <c r="W33" s="45">
        <v>0</v>
      </c>
      <c r="X33" s="45">
        <v>0</v>
      </c>
      <c r="Y33" s="45">
        <v>0</v>
      </c>
      <c r="Z33" s="45">
        <v>40</v>
      </c>
      <c r="AA33" s="45">
        <f t="shared" si="12"/>
        <v>0</v>
      </c>
      <c r="AB33" s="24">
        <f t="shared" si="13"/>
        <v>0</v>
      </c>
      <c r="AD33">
        <f t="shared" si="16"/>
        <v>32</v>
      </c>
      <c r="AE33" s="24">
        <f t="shared" si="17"/>
        <v>20</v>
      </c>
      <c r="AF33" s="18">
        <f t="shared" si="18"/>
        <v>1</v>
      </c>
      <c r="AG33" s="30">
        <f t="shared" si="19"/>
        <v>0</v>
      </c>
      <c r="AI33" s="31"/>
      <c r="AJ33" s="32"/>
      <c r="AL33" s="33"/>
      <c r="AM33" s="33"/>
      <c r="AN33" s="33"/>
      <c r="AO33" s="33"/>
    </row>
    <row r="34" spans="1:41" x14ac:dyDescent="0.3">
      <c r="A34" s="23">
        <v>33</v>
      </c>
      <c r="B34">
        <v>3</v>
      </c>
      <c r="C34">
        <v>30</v>
      </c>
      <c r="D34" s="24" t="s">
        <v>42</v>
      </c>
      <c r="E34" s="23">
        <f>'[1]t=0'!$I$21</f>
        <v>570.83333333333337</v>
      </c>
      <c r="F34">
        <f>'[1]t=0'!$P$21</f>
        <v>304.16666666666669</v>
      </c>
      <c r="G34">
        <f t="shared" si="20"/>
        <v>875</v>
      </c>
      <c r="H34" s="24">
        <f t="shared" si="21"/>
        <v>0.34761904761904766</v>
      </c>
      <c r="I34" s="23">
        <f>'[1]t=2.5 hours'!$I$21</f>
        <v>523.33333333333337</v>
      </c>
      <c r="J34">
        <f>'[1]t=0'!$P$21</f>
        <v>304.16666666666669</v>
      </c>
      <c r="K34">
        <f t="shared" si="22"/>
        <v>827.5</v>
      </c>
      <c r="L34" s="24">
        <f t="shared" si="23"/>
        <v>0.36757301107754281</v>
      </c>
      <c r="M34" s="21">
        <v>0.56944444444444442</v>
      </c>
      <c r="N34" s="22" t="s">
        <v>64</v>
      </c>
      <c r="O34" s="23">
        <v>0</v>
      </c>
      <c r="P34">
        <v>0</v>
      </c>
      <c r="Q34">
        <v>0</v>
      </c>
      <c r="R34">
        <v>0</v>
      </c>
      <c r="S34">
        <v>40</v>
      </c>
      <c r="T34">
        <f t="shared" si="0"/>
        <v>0</v>
      </c>
      <c r="U34" s="45">
        <f t="shared" si="15"/>
        <v>0</v>
      </c>
      <c r="V34" s="23">
        <v>3</v>
      </c>
      <c r="W34" s="45">
        <v>45</v>
      </c>
      <c r="X34" s="45">
        <v>36</v>
      </c>
      <c r="Y34" s="45">
        <v>64</v>
      </c>
      <c r="Z34" s="45">
        <v>40</v>
      </c>
      <c r="AA34" s="45">
        <f t="shared" si="12"/>
        <v>1208.3333333333335</v>
      </c>
      <c r="AB34" s="24">
        <f t="shared" si="13"/>
        <v>362500.00000000006</v>
      </c>
      <c r="AD34">
        <f t="shared" si="16"/>
        <v>36</v>
      </c>
      <c r="AE34" s="24">
        <f t="shared" si="17"/>
        <v>64</v>
      </c>
      <c r="AF34" s="18">
        <f t="shared" si="18"/>
        <v>0</v>
      </c>
      <c r="AG34" s="30">
        <f t="shared" si="19"/>
        <v>1</v>
      </c>
      <c r="AI34" s="31"/>
      <c r="AJ34" s="32"/>
      <c r="AL34" s="33"/>
      <c r="AM34" s="33"/>
      <c r="AN34" s="33"/>
      <c r="AO34" s="33"/>
    </row>
    <row r="35" spans="1:41" x14ac:dyDescent="0.3">
      <c r="A35" s="23">
        <v>34</v>
      </c>
      <c r="B35">
        <v>3</v>
      </c>
      <c r="C35">
        <v>30</v>
      </c>
      <c r="D35" s="24" t="s">
        <v>44</v>
      </c>
      <c r="E35" s="23">
        <f>'[1]t=0'!$I$21</f>
        <v>570.83333333333337</v>
      </c>
      <c r="F35">
        <f>'[1]t=0'!$P$21</f>
        <v>304.16666666666669</v>
      </c>
      <c r="G35">
        <f t="shared" si="20"/>
        <v>875</v>
      </c>
      <c r="H35" s="24">
        <f t="shared" si="21"/>
        <v>0.34761904761904766</v>
      </c>
      <c r="I35" s="23">
        <f>'[1]t=2.5 hours'!$I$21</f>
        <v>523.33333333333337</v>
      </c>
      <c r="J35">
        <f>'[1]t=0'!$P$21</f>
        <v>304.16666666666669</v>
      </c>
      <c r="K35">
        <f t="shared" si="22"/>
        <v>827.5</v>
      </c>
      <c r="L35" s="24">
        <f t="shared" si="23"/>
        <v>0.36757301107754281</v>
      </c>
      <c r="M35" s="21">
        <v>0.57430555555555551</v>
      </c>
      <c r="N35" s="22" t="s">
        <v>56</v>
      </c>
      <c r="O35" s="23">
        <v>3</v>
      </c>
      <c r="P35">
        <v>69</v>
      </c>
      <c r="Q35">
        <v>65</v>
      </c>
      <c r="R35">
        <v>55</v>
      </c>
      <c r="S35">
        <v>40</v>
      </c>
      <c r="T35">
        <f t="shared" si="0"/>
        <v>1575</v>
      </c>
      <c r="U35" s="45">
        <f t="shared" si="15"/>
        <v>472500</v>
      </c>
      <c r="V35" s="23">
        <v>3</v>
      </c>
      <c r="W35" s="45">
        <v>17</v>
      </c>
      <c r="X35" s="45">
        <v>34</v>
      </c>
      <c r="Y35" s="45">
        <v>28</v>
      </c>
      <c r="Z35" s="45">
        <v>40</v>
      </c>
      <c r="AA35" s="45">
        <f t="shared" si="12"/>
        <v>658.33333333333326</v>
      </c>
      <c r="AB35" s="24">
        <f t="shared" si="13"/>
        <v>197499.99999999997</v>
      </c>
      <c r="AD35">
        <f t="shared" si="16"/>
        <v>99</v>
      </c>
      <c r="AE35" s="24">
        <f t="shared" si="17"/>
        <v>83</v>
      </c>
      <c r="AF35" s="18">
        <f t="shared" si="18"/>
        <v>0.66265060240963858</v>
      </c>
      <c r="AG35" s="30">
        <f t="shared" si="19"/>
        <v>0.33734939759036142</v>
      </c>
      <c r="AI35" s="31"/>
      <c r="AJ35" s="32"/>
      <c r="AL35" s="33"/>
      <c r="AM35" s="33"/>
      <c r="AN35" s="33"/>
      <c r="AO35" s="33"/>
    </row>
    <row r="36" spans="1:41" x14ac:dyDescent="0.3">
      <c r="A36" s="23">
        <v>35</v>
      </c>
      <c r="B36">
        <v>3</v>
      </c>
      <c r="C36">
        <v>30</v>
      </c>
      <c r="D36" s="24" t="s">
        <v>46</v>
      </c>
      <c r="E36" s="23">
        <f>'[1]t=0'!$I$21</f>
        <v>570.83333333333337</v>
      </c>
      <c r="F36">
        <f>'[1]t=0'!$P$21</f>
        <v>304.16666666666669</v>
      </c>
      <c r="G36">
        <f t="shared" si="20"/>
        <v>875</v>
      </c>
      <c r="H36" s="24">
        <f t="shared" si="21"/>
        <v>0.34761904761904766</v>
      </c>
      <c r="I36" s="23">
        <f>'[1]t=2.5 hours'!$I$21</f>
        <v>523.33333333333337</v>
      </c>
      <c r="J36">
        <f>'[1]t=0'!$P$21</f>
        <v>304.16666666666669</v>
      </c>
      <c r="K36">
        <f t="shared" si="22"/>
        <v>827.5</v>
      </c>
      <c r="L36" s="24">
        <f t="shared" si="23"/>
        <v>0.36757301107754281</v>
      </c>
      <c r="M36" s="21">
        <v>0.51597222222222217</v>
      </c>
      <c r="N36" s="22" t="s">
        <v>65</v>
      </c>
      <c r="O36" s="23">
        <v>0</v>
      </c>
      <c r="P36">
        <v>103</v>
      </c>
      <c r="Q36">
        <v>112</v>
      </c>
      <c r="R36">
        <v>112</v>
      </c>
      <c r="S36">
        <v>40</v>
      </c>
      <c r="T36">
        <f t="shared" si="0"/>
        <v>2.7250000000000001</v>
      </c>
      <c r="U36" s="45">
        <f t="shared" si="15"/>
        <v>817.5</v>
      </c>
      <c r="V36" s="23">
        <v>0</v>
      </c>
      <c r="W36" s="45">
        <v>134</v>
      </c>
      <c r="X36" s="45">
        <v>160</v>
      </c>
      <c r="Y36" s="45">
        <v>133</v>
      </c>
      <c r="Z36" s="45">
        <v>40</v>
      </c>
      <c r="AA36" s="45">
        <f t="shared" si="12"/>
        <v>3.5583333333333336</v>
      </c>
      <c r="AB36" s="24">
        <f t="shared" si="13"/>
        <v>1067.5</v>
      </c>
      <c r="AD36">
        <f t="shared" si="16"/>
        <v>272</v>
      </c>
      <c r="AE36" s="24">
        <f t="shared" si="17"/>
        <v>245</v>
      </c>
      <c r="AF36" s="18">
        <f t="shared" si="18"/>
        <v>0.45714285714285713</v>
      </c>
      <c r="AG36" s="30">
        <f t="shared" si="19"/>
        <v>0.54285714285714282</v>
      </c>
      <c r="AI36" s="31"/>
      <c r="AJ36" s="32"/>
      <c r="AL36" s="33"/>
      <c r="AM36" s="33"/>
      <c r="AN36" s="33"/>
      <c r="AO36" s="33"/>
    </row>
    <row r="37" spans="1:41" x14ac:dyDescent="0.3">
      <c r="A37" s="23">
        <v>36</v>
      </c>
      <c r="B37">
        <v>3</v>
      </c>
      <c r="C37">
        <v>30</v>
      </c>
      <c r="D37" s="24" t="s">
        <v>47</v>
      </c>
      <c r="E37" s="23">
        <f>'[1]t=0'!$I$21</f>
        <v>570.83333333333337</v>
      </c>
      <c r="F37">
        <f>'[1]t=0'!$P$21</f>
        <v>304.16666666666669</v>
      </c>
      <c r="G37">
        <f t="shared" si="20"/>
        <v>875</v>
      </c>
      <c r="H37" s="24">
        <f t="shared" si="21"/>
        <v>0.34761904761904766</v>
      </c>
      <c r="I37" s="23">
        <f>'[1]t=2.5 hours'!$I$21</f>
        <v>523.33333333333337</v>
      </c>
      <c r="J37">
        <f>'[1]t=0'!$P$21</f>
        <v>304.16666666666669</v>
      </c>
      <c r="K37">
        <f t="shared" si="22"/>
        <v>827.5</v>
      </c>
      <c r="L37" s="24">
        <f t="shared" si="23"/>
        <v>0.36757301107754281</v>
      </c>
      <c r="M37" s="21">
        <v>0.52152777777777781</v>
      </c>
      <c r="N37" s="22" t="s">
        <v>66</v>
      </c>
      <c r="O37" s="23">
        <v>0</v>
      </c>
      <c r="P37">
        <v>0</v>
      </c>
      <c r="Q37">
        <v>0</v>
      </c>
      <c r="R37">
        <v>0</v>
      </c>
      <c r="S37">
        <v>40</v>
      </c>
      <c r="T37">
        <f t="shared" si="0"/>
        <v>0</v>
      </c>
      <c r="U37" s="45">
        <f t="shared" si="15"/>
        <v>0</v>
      </c>
      <c r="V37" s="23">
        <v>3</v>
      </c>
      <c r="W37" s="45">
        <v>42</v>
      </c>
      <c r="X37" s="45">
        <v>53</v>
      </c>
      <c r="Y37" s="45">
        <v>34</v>
      </c>
      <c r="Z37" s="45">
        <v>40</v>
      </c>
      <c r="AA37" s="45">
        <f t="shared" si="12"/>
        <v>1075</v>
      </c>
      <c r="AB37" s="24">
        <f t="shared" si="13"/>
        <v>322500</v>
      </c>
      <c r="AD37">
        <f t="shared" si="16"/>
        <v>53</v>
      </c>
      <c r="AE37" s="24">
        <f t="shared" si="17"/>
        <v>34</v>
      </c>
      <c r="AF37" s="18">
        <f t="shared" si="18"/>
        <v>0</v>
      </c>
      <c r="AG37" s="30">
        <f t="shared" si="19"/>
        <v>1</v>
      </c>
      <c r="AI37" s="31"/>
      <c r="AJ37" s="32"/>
      <c r="AL37" s="33"/>
      <c r="AM37" s="33"/>
      <c r="AN37" s="33"/>
      <c r="AO37" s="33"/>
    </row>
    <row r="38" spans="1:41" x14ac:dyDescent="0.3">
      <c r="A38" s="23">
        <v>37</v>
      </c>
      <c r="B38">
        <v>3</v>
      </c>
      <c r="C38">
        <v>30</v>
      </c>
      <c r="D38" s="24" t="s">
        <v>49</v>
      </c>
      <c r="E38" s="23">
        <f>'[1]t=0'!$I$21</f>
        <v>570.83333333333337</v>
      </c>
      <c r="F38">
        <f>'[1]t=0'!$P$21</f>
        <v>304.16666666666669</v>
      </c>
      <c r="G38">
        <f t="shared" si="20"/>
        <v>875</v>
      </c>
      <c r="H38" s="24">
        <f t="shared" si="21"/>
        <v>0.34761904761904766</v>
      </c>
      <c r="I38" s="23">
        <f>'[1]t=2.5 hours'!$I$21</f>
        <v>523.33333333333337</v>
      </c>
      <c r="J38">
        <f>'[1]t=0'!$P$21</f>
        <v>304.16666666666669</v>
      </c>
      <c r="K38">
        <f t="shared" si="22"/>
        <v>827.5</v>
      </c>
      <c r="L38" s="24">
        <f t="shared" si="23"/>
        <v>0.36757301107754281</v>
      </c>
      <c r="M38" s="21">
        <v>0.52708333333333335</v>
      </c>
      <c r="N38" s="22" t="s">
        <v>66</v>
      </c>
      <c r="O38" s="23">
        <v>3</v>
      </c>
      <c r="P38">
        <v>28</v>
      </c>
      <c r="Q38">
        <v>13</v>
      </c>
      <c r="R38">
        <v>23</v>
      </c>
      <c r="S38">
        <v>40</v>
      </c>
      <c r="T38">
        <f t="shared" si="0"/>
        <v>533.33333333333326</v>
      </c>
      <c r="U38" s="45">
        <f t="shared" si="15"/>
        <v>159999.99999999997</v>
      </c>
      <c r="V38" s="23">
        <v>3</v>
      </c>
      <c r="W38" s="45">
        <v>68</v>
      </c>
      <c r="X38" s="45">
        <v>60</v>
      </c>
      <c r="Y38" s="45">
        <v>61</v>
      </c>
      <c r="Z38" s="45">
        <v>40</v>
      </c>
      <c r="AA38" s="45">
        <f t="shared" si="12"/>
        <v>1575</v>
      </c>
      <c r="AB38" s="24">
        <f t="shared" si="13"/>
        <v>472500</v>
      </c>
      <c r="AD38">
        <f t="shared" si="16"/>
        <v>73</v>
      </c>
      <c r="AE38" s="24">
        <f t="shared" si="17"/>
        <v>84</v>
      </c>
      <c r="AF38" s="18">
        <f t="shared" si="18"/>
        <v>0.27380952380952384</v>
      </c>
      <c r="AG38" s="30">
        <f t="shared" si="19"/>
        <v>0.72619047619047616</v>
      </c>
      <c r="AI38" s="31"/>
      <c r="AJ38" s="32"/>
      <c r="AL38" s="33"/>
      <c r="AM38" s="33"/>
      <c r="AN38" s="33"/>
      <c r="AO38" s="33"/>
    </row>
    <row r="39" spans="1:41" x14ac:dyDescent="0.3">
      <c r="A39" s="23">
        <v>38</v>
      </c>
      <c r="B39">
        <v>3</v>
      </c>
      <c r="C39">
        <v>30</v>
      </c>
      <c r="D39" s="24" t="s">
        <v>51</v>
      </c>
      <c r="E39" s="23">
        <f>'[1]t=0'!$I$21</f>
        <v>570.83333333333337</v>
      </c>
      <c r="F39">
        <f>'[1]t=0'!$P$21</f>
        <v>304.16666666666669</v>
      </c>
      <c r="G39">
        <f>SUM(E39:F39)</f>
        <v>875</v>
      </c>
      <c r="H39" s="24">
        <f t="shared" si="21"/>
        <v>0.34761904761904766</v>
      </c>
      <c r="I39" s="23">
        <f>'[1]t=2.5 hours'!$I$21</f>
        <v>523.33333333333337</v>
      </c>
      <c r="J39">
        <f>'[1]t=0'!$P$21</f>
        <v>304.16666666666669</v>
      </c>
      <c r="K39">
        <f t="shared" si="22"/>
        <v>827.5</v>
      </c>
      <c r="L39" s="24">
        <f t="shared" si="23"/>
        <v>0.36757301107754281</v>
      </c>
      <c r="M39" s="21">
        <v>0.53333333333333333</v>
      </c>
      <c r="N39" s="22" t="s">
        <v>56</v>
      </c>
      <c r="O39" s="23">
        <v>2</v>
      </c>
      <c r="P39">
        <v>18</v>
      </c>
      <c r="Q39">
        <v>11</v>
      </c>
      <c r="R39">
        <v>12</v>
      </c>
      <c r="S39">
        <v>40</v>
      </c>
      <c r="T39">
        <f t="shared" si="0"/>
        <v>34.166666666666664</v>
      </c>
      <c r="U39" s="45">
        <f t="shared" si="15"/>
        <v>10250</v>
      </c>
      <c r="V39" s="23">
        <v>2</v>
      </c>
      <c r="W39" s="45">
        <v>102</v>
      </c>
      <c r="X39" s="45">
        <v>60</v>
      </c>
      <c r="Y39" s="45">
        <v>72</v>
      </c>
      <c r="Z39" s="45">
        <v>40</v>
      </c>
      <c r="AA39" s="45">
        <f t="shared" si="12"/>
        <v>195</v>
      </c>
      <c r="AB39" s="24">
        <f t="shared" si="13"/>
        <v>58500</v>
      </c>
      <c r="AD39">
        <f t="shared" si="16"/>
        <v>71</v>
      </c>
      <c r="AE39" s="24">
        <f t="shared" si="17"/>
        <v>84</v>
      </c>
      <c r="AF39" s="18">
        <f t="shared" si="18"/>
        <v>0.14285714285714285</v>
      </c>
      <c r="AG39" s="30">
        <f t="shared" si="19"/>
        <v>0.8571428571428571</v>
      </c>
      <c r="AI39" s="31"/>
      <c r="AJ39" s="32"/>
      <c r="AL39" s="33"/>
      <c r="AM39" s="33"/>
      <c r="AN39" s="33"/>
      <c r="AO39" s="33"/>
    </row>
    <row r="40" spans="1:41" x14ac:dyDescent="0.3">
      <c r="A40" s="23">
        <v>39</v>
      </c>
      <c r="B40">
        <v>3</v>
      </c>
      <c r="C40">
        <v>30</v>
      </c>
      <c r="D40" s="24" t="s">
        <v>52</v>
      </c>
      <c r="E40" s="23">
        <f>'[1]t=0'!$I$21</f>
        <v>570.83333333333337</v>
      </c>
      <c r="F40">
        <f>'[1]t=0'!$P$21</f>
        <v>304.16666666666669</v>
      </c>
      <c r="G40">
        <f t="shared" si="20"/>
        <v>875</v>
      </c>
      <c r="H40" s="24">
        <f t="shared" si="21"/>
        <v>0.34761904761904766</v>
      </c>
      <c r="I40" s="23">
        <f>'[1]t=2.5 hours'!$I$21</f>
        <v>523.33333333333337</v>
      </c>
      <c r="J40">
        <f>'[1]t=0'!$P$21</f>
        <v>304.16666666666669</v>
      </c>
      <c r="K40">
        <f t="shared" si="22"/>
        <v>827.5</v>
      </c>
      <c r="L40" s="24">
        <f t="shared" si="23"/>
        <v>0.36757301107754281</v>
      </c>
      <c r="M40" s="21">
        <v>0.53819444444444442</v>
      </c>
      <c r="N40" s="22" t="s">
        <v>48</v>
      </c>
      <c r="O40" s="23">
        <v>0</v>
      </c>
      <c r="P40">
        <v>0</v>
      </c>
      <c r="Q40">
        <v>0</v>
      </c>
      <c r="R40">
        <v>0</v>
      </c>
      <c r="S40">
        <v>40</v>
      </c>
      <c r="T40">
        <f t="shared" si="0"/>
        <v>0</v>
      </c>
      <c r="U40" s="45">
        <f t="shared" si="15"/>
        <v>0</v>
      </c>
      <c r="V40" s="23">
        <v>3</v>
      </c>
      <c r="W40" s="45">
        <v>27</v>
      </c>
      <c r="X40" s="45">
        <v>23</v>
      </c>
      <c r="Y40" s="45">
        <v>29</v>
      </c>
      <c r="Z40" s="45">
        <v>40</v>
      </c>
      <c r="AA40" s="45">
        <f t="shared" si="12"/>
        <v>658.33333333333326</v>
      </c>
      <c r="AB40" s="24">
        <f t="shared" si="13"/>
        <v>197499.99999999997</v>
      </c>
      <c r="AD40">
        <f t="shared" si="16"/>
        <v>23</v>
      </c>
      <c r="AE40" s="24">
        <f t="shared" si="17"/>
        <v>29</v>
      </c>
      <c r="AF40" s="18">
        <f t="shared" si="18"/>
        <v>0</v>
      </c>
      <c r="AG40" s="30">
        <f t="shared" si="19"/>
        <v>1</v>
      </c>
      <c r="AI40" s="31"/>
      <c r="AJ40" s="32"/>
      <c r="AL40" s="33"/>
      <c r="AM40" s="33"/>
      <c r="AN40" s="33"/>
      <c r="AO40" s="33"/>
    </row>
    <row r="41" spans="1:41" ht="15" thickBot="1" x14ac:dyDescent="0.35">
      <c r="A41" s="23">
        <v>40</v>
      </c>
      <c r="B41">
        <v>3</v>
      </c>
      <c r="C41">
        <v>30</v>
      </c>
      <c r="D41" s="24" t="s">
        <v>53</v>
      </c>
      <c r="E41" s="23">
        <f>'[1]t=0'!$I$21</f>
        <v>570.83333333333337</v>
      </c>
      <c r="F41">
        <f>'[1]t=0'!$P$21</f>
        <v>304.16666666666669</v>
      </c>
      <c r="G41">
        <f>SUM(E41:F41)</f>
        <v>875</v>
      </c>
      <c r="H41" s="24">
        <f t="shared" si="21"/>
        <v>0.34761904761904766</v>
      </c>
      <c r="I41" s="23">
        <f>'[1]t=2.5 hours'!$I$21</f>
        <v>523.33333333333337</v>
      </c>
      <c r="J41">
        <f>'[1]t=0'!$P$21</f>
        <v>304.16666666666669</v>
      </c>
      <c r="K41">
        <f t="shared" si="22"/>
        <v>827.5</v>
      </c>
      <c r="L41" s="24">
        <f t="shared" si="23"/>
        <v>0.36757301107754281</v>
      </c>
      <c r="M41" s="21">
        <v>0.54375000000000007</v>
      </c>
      <c r="N41" s="22" t="s">
        <v>67</v>
      </c>
      <c r="O41" s="23">
        <v>2</v>
      </c>
      <c r="P41">
        <v>81</v>
      </c>
      <c r="Q41">
        <v>85</v>
      </c>
      <c r="R41">
        <v>86</v>
      </c>
      <c r="S41">
        <v>40</v>
      </c>
      <c r="T41">
        <f t="shared" si="0"/>
        <v>210</v>
      </c>
      <c r="U41" s="45">
        <f t="shared" si="15"/>
        <v>63000</v>
      </c>
      <c r="V41" s="27">
        <v>0</v>
      </c>
      <c r="W41" s="28">
        <v>0</v>
      </c>
      <c r="X41" s="28">
        <v>0</v>
      </c>
      <c r="Y41" s="28">
        <v>0</v>
      </c>
      <c r="Z41" s="28">
        <v>40</v>
      </c>
      <c r="AA41" s="28">
        <f t="shared" si="12"/>
        <v>0</v>
      </c>
      <c r="AB41" s="29">
        <f t="shared" si="13"/>
        <v>0</v>
      </c>
      <c r="AD41">
        <f t="shared" si="16"/>
        <v>85</v>
      </c>
      <c r="AE41" s="24">
        <f t="shared" si="17"/>
        <v>86</v>
      </c>
      <c r="AF41" s="18">
        <f t="shared" si="18"/>
        <v>1</v>
      </c>
      <c r="AG41" s="30">
        <f t="shared" si="19"/>
        <v>0</v>
      </c>
      <c r="AI41" s="31"/>
      <c r="AJ41" s="32"/>
      <c r="AL41" s="33"/>
      <c r="AM41" s="33"/>
      <c r="AN41" s="33"/>
      <c r="AO41" s="33"/>
    </row>
    <row r="42" spans="1:41" s="16" customFormat="1" x14ac:dyDescent="0.3">
      <c r="A42" s="15">
        <v>41</v>
      </c>
      <c r="B42" s="16">
        <v>2</v>
      </c>
      <c r="C42" s="16">
        <v>31</v>
      </c>
      <c r="D42" s="17" t="s">
        <v>26</v>
      </c>
      <c r="E42" s="15">
        <v>97.5</v>
      </c>
      <c r="F42" s="16">
        <v>37.916666666666664</v>
      </c>
      <c r="G42" s="16">
        <f>SUM(E42:F42)</f>
        <v>135.41666666666666</v>
      </c>
      <c r="H42" s="17">
        <f t="shared" ref="H42" si="24">F42/G42</f>
        <v>0.28000000000000003</v>
      </c>
      <c r="I42" s="15">
        <v>111.66666666666666</v>
      </c>
      <c r="J42" s="16">
        <v>36.5</v>
      </c>
      <c r="K42" s="16">
        <f t="shared" ref="K42" si="25">SUM(I42:J42)</f>
        <v>148.16666666666666</v>
      </c>
      <c r="L42" s="17">
        <f t="shared" ref="L42" si="26">J42/K42</f>
        <v>0.24634420697412826</v>
      </c>
      <c r="M42" s="19">
        <v>0.15555555555555556</v>
      </c>
      <c r="N42" s="20" t="s">
        <v>61</v>
      </c>
      <c r="O42" s="15">
        <v>1</v>
      </c>
      <c r="P42" s="16">
        <v>176</v>
      </c>
      <c r="Q42" s="16">
        <v>170</v>
      </c>
      <c r="R42" s="16">
        <v>161</v>
      </c>
      <c r="S42" s="16">
        <v>40</v>
      </c>
      <c r="T42" s="16">
        <f t="shared" si="0"/>
        <v>42.25</v>
      </c>
      <c r="U42" s="16">
        <f t="shared" si="15"/>
        <v>12675</v>
      </c>
      <c r="V42" s="23">
        <v>0</v>
      </c>
      <c r="W42" s="45">
        <v>0</v>
      </c>
      <c r="X42" s="45">
        <v>0</v>
      </c>
      <c r="Y42" s="45">
        <v>0</v>
      </c>
      <c r="Z42" s="45">
        <v>40</v>
      </c>
      <c r="AA42" s="45">
        <f t="shared" si="12"/>
        <v>0</v>
      </c>
      <c r="AB42" s="24">
        <f t="shared" si="13"/>
        <v>0</v>
      </c>
      <c r="AD42" s="16">
        <f t="shared" ref="AD42:AD86" si="27">SUM(T42,AA42)</f>
        <v>42.25</v>
      </c>
      <c r="AE42" s="17">
        <f t="shared" ref="AE42:AE86" si="28">SUM(U42+AB42)</f>
        <v>12675</v>
      </c>
      <c r="AF42" s="34">
        <f t="shared" ref="AF42:AF86" si="29">U42/AE42</f>
        <v>1</v>
      </c>
      <c r="AG42" s="35">
        <f t="shared" ref="AG42:AG86" si="30">AB42/AE42</f>
        <v>0</v>
      </c>
      <c r="AI42" s="36"/>
      <c r="AJ42" s="37"/>
      <c r="AL42" s="38"/>
      <c r="AM42" s="38"/>
      <c r="AN42" s="38"/>
      <c r="AO42" s="38"/>
    </row>
    <row r="43" spans="1:41" x14ac:dyDescent="0.3">
      <c r="A43" s="23">
        <v>42</v>
      </c>
      <c r="B43">
        <v>2</v>
      </c>
      <c r="C43">
        <v>31</v>
      </c>
      <c r="D43" s="24" t="s">
        <v>28</v>
      </c>
      <c r="E43" s="23">
        <v>97.5</v>
      </c>
      <c r="F43">
        <v>37.916666666666664</v>
      </c>
      <c r="G43">
        <f t="shared" ref="G43:G62" si="31">SUM(E43:F43)</f>
        <v>135.41666666666666</v>
      </c>
      <c r="H43" s="24">
        <f t="shared" ref="H43:H62" si="32">F43/G43</f>
        <v>0.28000000000000003</v>
      </c>
      <c r="I43" s="23">
        <v>111.66666666666666</v>
      </c>
      <c r="J43">
        <v>36.5</v>
      </c>
      <c r="K43">
        <f t="shared" ref="K43:K62" si="33">SUM(I43:J43)</f>
        <v>148.16666666666666</v>
      </c>
      <c r="L43" s="24">
        <f t="shared" ref="L43:L62" si="34">J43/K43</f>
        <v>0.24634420697412826</v>
      </c>
      <c r="M43" s="21">
        <v>0.16111111111111112</v>
      </c>
      <c r="N43" s="22" t="s">
        <v>68</v>
      </c>
      <c r="O43" s="23">
        <v>0</v>
      </c>
      <c r="P43">
        <v>0</v>
      </c>
      <c r="Q43">
        <v>0</v>
      </c>
      <c r="R43">
        <v>0</v>
      </c>
      <c r="S43">
        <v>40</v>
      </c>
      <c r="T43">
        <f t="shared" si="0"/>
        <v>0</v>
      </c>
      <c r="U43" s="45">
        <f t="shared" si="15"/>
        <v>0</v>
      </c>
      <c r="V43" s="23">
        <v>1</v>
      </c>
      <c r="W43" s="45">
        <v>83</v>
      </c>
      <c r="X43" s="45">
        <v>81</v>
      </c>
      <c r="Y43" s="45">
        <v>91</v>
      </c>
      <c r="Z43" s="45">
        <v>40</v>
      </c>
      <c r="AA43" s="45">
        <f t="shared" si="12"/>
        <v>21.25</v>
      </c>
      <c r="AB43" s="24">
        <f t="shared" si="13"/>
        <v>6375</v>
      </c>
      <c r="AD43">
        <f t="shared" si="27"/>
        <v>21.25</v>
      </c>
      <c r="AE43" s="24">
        <f t="shared" si="28"/>
        <v>6375</v>
      </c>
      <c r="AF43" s="18">
        <f t="shared" si="29"/>
        <v>0</v>
      </c>
      <c r="AG43" s="30">
        <f t="shared" si="30"/>
        <v>1</v>
      </c>
      <c r="AI43" s="31"/>
      <c r="AJ43" s="32"/>
      <c r="AL43" s="33"/>
      <c r="AM43" s="33"/>
      <c r="AN43" s="33"/>
      <c r="AO43" s="33"/>
    </row>
    <row r="44" spans="1:41" x14ac:dyDescent="0.3">
      <c r="A44" s="23">
        <v>43</v>
      </c>
      <c r="B44">
        <v>2</v>
      </c>
      <c r="C44">
        <v>31</v>
      </c>
      <c r="D44" s="24" t="s">
        <v>32</v>
      </c>
      <c r="E44" s="23">
        <v>97.5</v>
      </c>
      <c r="F44">
        <v>37.916666666666664</v>
      </c>
      <c r="G44">
        <f t="shared" si="31"/>
        <v>135.41666666666666</v>
      </c>
      <c r="H44" s="24">
        <f t="shared" si="32"/>
        <v>0.28000000000000003</v>
      </c>
      <c r="I44" s="23">
        <v>111.66666666666666</v>
      </c>
      <c r="J44">
        <v>36.5</v>
      </c>
      <c r="K44">
        <f t="shared" si="33"/>
        <v>148.16666666666666</v>
      </c>
      <c r="L44" s="24">
        <f t="shared" si="34"/>
        <v>0.24634420697412826</v>
      </c>
      <c r="M44" s="21">
        <v>0.16527777777777777</v>
      </c>
      <c r="N44" s="22" t="s">
        <v>68</v>
      </c>
      <c r="O44" s="23">
        <v>0</v>
      </c>
      <c r="P44">
        <v>0</v>
      </c>
      <c r="Q44">
        <v>0</v>
      </c>
      <c r="R44">
        <v>0</v>
      </c>
      <c r="S44">
        <v>40</v>
      </c>
      <c r="T44">
        <f t="shared" si="0"/>
        <v>0</v>
      </c>
      <c r="U44" s="45">
        <f t="shared" si="15"/>
        <v>0</v>
      </c>
      <c r="V44" s="23">
        <v>3</v>
      </c>
      <c r="W44" s="45">
        <v>95</v>
      </c>
      <c r="X44" s="45">
        <v>86</v>
      </c>
      <c r="Y44" s="45">
        <v>73</v>
      </c>
      <c r="Z44" s="45">
        <v>40</v>
      </c>
      <c r="AA44" s="45">
        <f t="shared" si="12"/>
        <v>2116.666666666667</v>
      </c>
      <c r="AB44" s="24">
        <f t="shared" si="13"/>
        <v>635000.00000000012</v>
      </c>
      <c r="AD44">
        <f t="shared" si="27"/>
        <v>2116.666666666667</v>
      </c>
      <c r="AE44" s="24">
        <f t="shared" si="28"/>
        <v>635000.00000000012</v>
      </c>
      <c r="AF44" s="18">
        <f t="shared" si="29"/>
        <v>0</v>
      </c>
      <c r="AG44" s="30">
        <f t="shared" si="30"/>
        <v>1</v>
      </c>
      <c r="AI44" s="31"/>
      <c r="AJ44" s="32"/>
      <c r="AL44" s="33"/>
      <c r="AM44" s="33"/>
      <c r="AN44" s="33"/>
      <c r="AO44" s="33"/>
    </row>
    <row r="45" spans="1:41" x14ac:dyDescent="0.3">
      <c r="A45" s="23">
        <v>44</v>
      </c>
      <c r="B45">
        <v>2</v>
      </c>
      <c r="C45">
        <v>31</v>
      </c>
      <c r="D45" s="24" t="s">
        <v>54</v>
      </c>
      <c r="E45" s="23">
        <v>97.5</v>
      </c>
      <c r="F45">
        <v>37.916666666666664</v>
      </c>
      <c r="G45">
        <f t="shared" si="31"/>
        <v>135.41666666666666</v>
      </c>
      <c r="H45" s="24">
        <f t="shared" si="32"/>
        <v>0.28000000000000003</v>
      </c>
      <c r="I45" s="23">
        <v>111.66666666666666</v>
      </c>
      <c r="J45">
        <v>36.5</v>
      </c>
      <c r="K45">
        <f t="shared" si="33"/>
        <v>148.16666666666666</v>
      </c>
      <c r="L45" s="24">
        <f t="shared" si="34"/>
        <v>0.24634420697412826</v>
      </c>
      <c r="M45" s="21">
        <v>0.16805555555555554</v>
      </c>
      <c r="N45" s="22" t="s">
        <v>27</v>
      </c>
      <c r="O45" s="23">
        <v>0</v>
      </c>
      <c r="P45">
        <v>0</v>
      </c>
      <c r="Q45">
        <v>0</v>
      </c>
      <c r="R45">
        <v>0</v>
      </c>
      <c r="S45">
        <v>40</v>
      </c>
      <c r="T45">
        <f t="shared" si="0"/>
        <v>0</v>
      </c>
      <c r="U45" s="45">
        <f t="shared" si="15"/>
        <v>0</v>
      </c>
      <c r="V45" s="23">
        <v>0</v>
      </c>
      <c r="W45" s="45">
        <v>0</v>
      </c>
      <c r="X45" s="45">
        <v>0</v>
      </c>
      <c r="Y45" s="45">
        <v>0</v>
      </c>
      <c r="Z45" s="45">
        <v>40</v>
      </c>
      <c r="AA45" s="45">
        <f t="shared" si="12"/>
        <v>0</v>
      </c>
      <c r="AB45" s="24">
        <f t="shared" si="13"/>
        <v>0</v>
      </c>
      <c r="AD45">
        <f t="shared" si="27"/>
        <v>0</v>
      </c>
      <c r="AE45" s="24">
        <f t="shared" si="28"/>
        <v>0</v>
      </c>
      <c r="AF45" s="18" t="e">
        <f t="shared" si="29"/>
        <v>#DIV/0!</v>
      </c>
      <c r="AG45" s="30" t="e">
        <f t="shared" si="30"/>
        <v>#DIV/0!</v>
      </c>
      <c r="AI45" s="31"/>
      <c r="AJ45" s="32"/>
      <c r="AL45" s="33"/>
      <c r="AM45" s="33"/>
      <c r="AN45" s="33"/>
      <c r="AO45" s="33"/>
    </row>
    <row r="46" spans="1:41" x14ac:dyDescent="0.3">
      <c r="A46" s="23">
        <v>45</v>
      </c>
      <c r="B46">
        <v>2</v>
      </c>
      <c r="C46">
        <v>31</v>
      </c>
      <c r="D46" s="24" t="s">
        <v>33</v>
      </c>
      <c r="E46" s="23">
        <v>97.5</v>
      </c>
      <c r="F46">
        <v>37.916666666666664</v>
      </c>
      <c r="G46">
        <f t="shared" si="31"/>
        <v>135.41666666666666</v>
      </c>
      <c r="H46" s="24">
        <f t="shared" si="32"/>
        <v>0.28000000000000003</v>
      </c>
      <c r="I46" s="23">
        <v>111.66666666666666</v>
      </c>
      <c r="J46">
        <v>36.5</v>
      </c>
      <c r="K46">
        <f t="shared" si="33"/>
        <v>148.16666666666666</v>
      </c>
      <c r="L46" s="24">
        <f t="shared" si="34"/>
        <v>0.24634420697412826</v>
      </c>
      <c r="M46" s="21">
        <v>0.17222222222222225</v>
      </c>
      <c r="N46" s="22" t="s">
        <v>27</v>
      </c>
      <c r="O46" s="23">
        <v>0</v>
      </c>
      <c r="P46">
        <v>0</v>
      </c>
      <c r="Q46">
        <v>0</v>
      </c>
      <c r="R46">
        <v>0</v>
      </c>
      <c r="S46">
        <v>40</v>
      </c>
      <c r="T46">
        <f t="shared" si="0"/>
        <v>0</v>
      </c>
      <c r="U46" s="45">
        <f t="shared" si="15"/>
        <v>0</v>
      </c>
      <c r="V46" s="23">
        <v>0</v>
      </c>
      <c r="W46" s="45">
        <v>0</v>
      </c>
      <c r="X46" s="45">
        <v>0</v>
      </c>
      <c r="Y46" s="45">
        <v>0</v>
      </c>
      <c r="Z46" s="45">
        <v>40</v>
      </c>
      <c r="AA46" s="45">
        <f t="shared" si="12"/>
        <v>0</v>
      </c>
      <c r="AB46" s="24">
        <f t="shared" si="13"/>
        <v>0</v>
      </c>
      <c r="AD46">
        <f t="shared" si="27"/>
        <v>0</v>
      </c>
      <c r="AE46" s="24">
        <f t="shared" si="28"/>
        <v>0</v>
      </c>
      <c r="AF46" s="18" t="e">
        <f t="shared" si="29"/>
        <v>#DIV/0!</v>
      </c>
      <c r="AG46" s="30" t="e">
        <f t="shared" si="30"/>
        <v>#DIV/0!</v>
      </c>
      <c r="AI46" s="31"/>
      <c r="AJ46" s="32"/>
      <c r="AL46" s="33"/>
      <c r="AM46" s="33"/>
      <c r="AN46" s="33"/>
      <c r="AO46" s="33"/>
    </row>
    <row r="47" spans="1:41" x14ac:dyDescent="0.3">
      <c r="A47" s="23">
        <v>46</v>
      </c>
      <c r="B47">
        <v>2</v>
      </c>
      <c r="C47">
        <v>31</v>
      </c>
      <c r="D47" s="24" t="s">
        <v>34</v>
      </c>
      <c r="E47" s="23">
        <v>97.5</v>
      </c>
      <c r="F47">
        <v>37.916666666666664</v>
      </c>
      <c r="G47">
        <f t="shared" si="31"/>
        <v>135.41666666666666</v>
      </c>
      <c r="H47" s="24">
        <f t="shared" si="32"/>
        <v>0.28000000000000003</v>
      </c>
      <c r="I47" s="23">
        <v>111.66666666666666</v>
      </c>
      <c r="J47">
        <v>36.5</v>
      </c>
      <c r="K47">
        <f t="shared" si="33"/>
        <v>148.16666666666666</v>
      </c>
      <c r="L47" s="24">
        <f t="shared" si="34"/>
        <v>0.24634420697412826</v>
      </c>
      <c r="M47" s="21">
        <v>0.17986111111111111</v>
      </c>
      <c r="N47" s="22" t="s">
        <v>69</v>
      </c>
      <c r="O47" s="23">
        <v>2</v>
      </c>
      <c r="P47">
        <v>42</v>
      </c>
      <c r="Q47">
        <v>56</v>
      </c>
      <c r="R47">
        <v>58</v>
      </c>
      <c r="S47">
        <v>40</v>
      </c>
      <c r="T47">
        <f t="shared" si="0"/>
        <v>130</v>
      </c>
      <c r="U47" s="45">
        <f t="shared" si="15"/>
        <v>39000</v>
      </c>
      <c r="V47" s="23">
        <v>4</v>
      </c>
      <c r="W47" s="45">
        <v>24</v>
      </c>
      <c r="X47" s="45">
        <v>34</v>
      </c>
      <c r="Y47" s="45">
        <v>32</v>
      </c>
      <c r="Z47" s="45">
        <v>40</v>
      </c>
      <c r="AA47" s="45">
        <f t="shared" si="12"/>
        <v>7500</v>
      </c>
      <c r="AB47" s="24">
        <f t="shared" si="13"/>
        <v>2250000</v>
      </c>
      <c r="AD47">
        <f t="shared" si="27"/>
        <v>7630</v>
      </c>
      <c r="AE47" s="24">
        <f t="shared" si="28"/>
        <v>2289000</v>
      </c>
      <c r="AF47" s="18">
        <f t="shared" si="29"/>
        <v>1.7038007863695939E-2</v>
      </c>
      <c r="AG47" s="30">
        <f t="shared" si="30"/>
        <v>0.98296199213630409</v>
      </c>
      <c r="AI47" s="31"/>
      <c r="AJ47" s="32"/>
      <c r="AL47" s="33"/>
      <c r="AM47" s="33"/>
      <c r="AN47" s="33"/>
      <c r="AO47" s="33"/>
    </row>
    <row r="48" spans="1:41" x14ac:dyDescent="0.3">
      <c r="A48" s="23">
        <v>47</v>
      </c>
      <c r="B48">
        <v>2</v>
      </c>
      <c r="C48">
        <v>31</v>
      </c>
      <c r="D48" s="24" t="s">
        <v>35</v>
      </c>
      <c r="E48" s="23">
        <v>97.5</v>
      </c>
      <c r="F48">
        <v>37.916666666666664</v>
      </c>
      <c r="G48">
        <f t="shared" si="31"/>
        <v>135.41666666666666</v>
      </c>
      <c r="H48" s="24">
        <f t="shared" si="32"/>
        <v>0.28000000000000003</v>
      </c>
      <c r="I48" s="23">
        <v>111.66666666666666</v>
      </c>
      <c r="J48">
        <v>36.5</v>
      </c>
      <c r="K48">
        <f t="shared" si="33"/>
        <v>148.16666666666666</v>
      </c>
      <c r="L48" s="24">
        <f t="shared" si="34"/>
        <v>0.24634420697412826</v>
      </c>
      <c r="M48" s="21">
        <v>0.18333333333333335</v>
      </c>
      <c r="N48" s="22" t="s">
        <v>27</v>
      </c>
      <c r="O48" s="23">
        <v>0</v>
      </c>
      <c r="P48">
        <v>0</v>
      </c>
      <c r="Q48">
        <v>0</v>
      </c>
      <c r="R48">
        <v>0</v>
      </c>
      <c r="S48">
        <v>40</v>
      </c>
      <c r="T48">
        <f t="shared" si="0"/>
        <v>0</v>
      </c>
      <c r="U48" s="45">
        <f t="shared" si="15"/>
        <v>0</v>
      </c>
      <c r="V48" s="23">
        <v>0</v>
      </c>
      <c r="W48" s="45">
        <v>0</v>
      </c>
      <c r="X48" s="45">
        <v>0</v>
      </c>
      <c r="Y48" s="45">
        <v>0</v>
      </c>
      <c r="Z48" s="45">
        <v>40</v>
      </c>
      <c r="AA48" s="45">
        <f t="shared" si="12"/>
        <v>0</v>
      </c>
      <c r="AB48" s="24">
        <f t="shared" si="13"/>
        <v>0</v>
      </c>
      <c r="AD48">
        <f t="shared" si="27"/>
        <v>0</v>
      </c>
      <c r="AE48" s="24">
        <f t="shared" si="28"/>
        <v>0</v>
      </c>
      <c r="AF48" s="18" t="e">
        <f t="shared" si="29"/>
        <v>#DIV/0!</v>
      </c>
      <c r="AG48" s="30" t="e">
        <f t="shared" si="30"/>
        <v>#DIV/0!</v>
      </c>
      <c r="AI48" s="31"/>
      <c r="AJ48" s="32"/>
      <c r="AL48" s="33"/>
      <c r="AM48" s="33"/>
      <c r="AN48" s="33"/>
      <c r="AO48" s="33"/>
    </row>
    <row r="49" spans="1:41" x14ac:dyDescent="0.3">
      <c r="A49" s="23">
        <v>48</v>
      </c>
      <c r="B49">
        <v>2</v>
      </c>
      <c r="C49">
        <v>31</v>
      </c>
      <c r="D49" s="24" t="s">
        <v>60</v>
      </c>
      <c r="E49" s="23">
        <v>97.5</v>
      </c>
      <c r="F49">
        <v>37.916666666666664</v>
      </c>
      <c r="G49">
        <f t="shared" si="31"/>
        <v>135.41666666666666</v>
      </c>
      <c r="H49" s="24">
        <f t="shared" si="32"/>
        <v>0.28000000000000003</v>
      </c>
      <c r="I49" s="23">
        <v>111.66666666666666</v>
      </c>
      <c r="J49">
        <v>36.5</v>
      </c>
      <c r="K49">
        <f t="shared" si="33"/>
        <v>148.16666666666666</v>
      </c>
      <c r="L49" s="24">
        <f t="shared" si="34"/>
        <v>0.24634420697412826</v>
      </c>
      <c r="M49" s="21">
        <v>0.18958333333333333</v>
      </c>
      <c r="N49" s="22" t="s">
        <v>61</v>
      </c>
      <c r="O49" s="23">
        <v>4</v>
      </c>
      <c r="P49">
        <v>45</v>
      </c>
      <c r="Q49">
        <v>43</v>
      </c>
      <c r="R49">
        <v>52</v>
      </c>
      <c r="S49">
        <v>40</v>
      </c>
      <c r="T49">
        <f t="shared" si="0"/>
        <v>11666.666666666666</v>
      </c>
      <c r="U49" s="45">
        <f t="shared" si="15"/>
        <v>3500000</v>
      </c>
      <c r="V49" s="23">
        <v>0</v>
      </c>
      <c r="W49" s="45">
        <v>0</v>
      </c>
      <c r="X49" s="45">
        <v>0</v>
      </c>
      <c r="Y49" s="45">
        <v>0</v>
      </c>
      <c r="Z49" s="45">
        <v>40</v>
      </c>
      <c r="AA49" s="45">
        <f t="shared" si="12"/>
        <v>0</v>
      </c>
      <c r="AB49" s="24">
        <f t="shared" si="13"/>
        <v>0</v>
      </c>
      <c r="AD49">
        <f t="shared" si="27"/>
        <v>11666.666666666666</v>
      </c>
      <c r="AE49" s="24">
        <f t="shared" si="28"/>
        <v>3500000</v>
      </c>
      <c r="AF49" s="18">
        <f t="shared" si="29"/>
        <v>1</v>
      </c>
      <c r="AG49" s="30">
        <f t="shared" si="30"/>
        <v>0</v>
      </c>
      <c r="AI49" s="31"/>
      <c r="AJ49" s="32"/>
      <c r="AL49" s="33"/>
      <c r="AM49" s="33"/>
      <c r="AN49" s="33"/>
      <c r="AO49" s="33"/>
    </row>
    <row r="50" spans="1:41" x14ac:dyDescent="0.3">
      <c r="A50" s="23">
        <v>49</v>
      </c>
      <c r="B50">
        <v>2</v>
      </c>
      <c r="C50">
        <v>31</v>
      </c>
      <c r="D50" s="24" t="s">
        <v>38</v>
      </c>
      <c r="E50" s="23">
        <v>97.5</v>
      </c>
      <c r="F50">
        <v>37.916666666666664</v>
      </c>
      <c r="G50">
        <f t="shared" si="31"/>
        <v>135.41666666666666</v>
      </c>
      <c r="H50" s="24">
        <f t="shared" si="32"/>
        <v>0.28000000000000003</v>
      </c>
      <c r="I50" s="23">
        <v>111.66666666666666</v>
      </c>
      <c r="J50">
        <v>36.5</v>
      </c>
      <c r="K50">
        <f t="shared" si="33"/>
        <v>148.16666666666666</v>
      </c>
      <c r="L50" s="24">
        <f t="shared" si="34"/>
        <v>0.24634420697412826</v>
      </c>
      <c r="M50" s="21">
        <v>0.19999999999999998</v>
      </c>
      <c r="N50" s="22" t="s">
        <v>61</v>
      </c>
      <c r="O50" s="23">
        <v>0</v>
      </c>
      <c r="P50">
        <v>13</v>
      </c>
      <c r="Q50">
        <v>15</v>
      </c>
      <c r="R50">
        <v>15</v>
      </c>
      <c r="S50">
        <v>40</v>
      </c>
      <c r="T50">
        <f t="shared" si="0"/>
        <v>0.35833333333333334</v>
      </c>
      <c r="U50" s="45">
        <f t="shared" si="15"/>
        <v>107.5</v>
      </c>
      <c r="V50" s="23">
        <v>0</v>
      </c>
      <c r="W50" s="45">
        <v>0</v>
      </c>
      <c r="X50" s="45">
        <v>0</v>
      </c>
      <c r="Y50" s="45">
        <v>0</v>
      </c>
      <c r="Z50" s="45">
        <v>40</v>
      </c>
      <c r="AA50" s="45">
        <f t="shared" si="12"/>
        <v>0</v>
      </c>
      <c r="AB50" s="24">
        <f t="shared" si="13"/>
        <v>0</v>
      </c>
      <c r="AD50">
        <f t="shared" si="27"/>
        <v>0.35833333333333334</v>
      </c>
      <c r="AE50" s="24">
        <f t="shared" si="28"/>
        <v>107.5</v>
      </c>
      <c r="AF50" s="18">
        <f t="shared" si="29"/>
        <v>1</v>
      </c>
      <c r="AG50" s="30">
        <f t="shared" si="30"/>
        <v>0</v>
      </c>
      <c r="AI50" s="31"/>
      <c r="AJ50" s="32"/>
      <c r="AL50" s="33"/>
      <c r="AM50" s="33"/>
      <c r="AN50" s="33"/>
      <c r="AO50" s="33"/>
    </row>
    <row r="51" spans="1:41" x14ac:dyDescent="0.3">
      <c r="A51" s="23">
        <v>50</v>
      </c>
      <c r="B51">
        <v>2</v>
      </c>
      <c r="C51">
        <v>31</v>
      </c>
      <c r="D51" s="24" t="s">
        <v>39</v>
      </c>
      <c r="E51" s="23">
        <v>97.5</v>
      </c>
      <c r="F51">
        <v>37.916666666666664</v>
      </c>
      <c r="G51">
        <f t="shared" si="31"/>
        <v>135.41666666666666</v>
      </c>
      <c r="H51" s="24">
        <f t="shared" si="32"/>
        <v>0.28000000000000003</v>
      </c>
      <c r="I51" s="23">
        <v>111.66666666666666</v>
      </c>
      <c r="J51">
        <v>36.5</v>
      </c>
      <c r="K51">
        <f t="shared" si="33"/>
        <v>148.16666666666666</v>
      </c>
      <c r="L51" s="24">
        <f t="shared" si="34"/>
        <v>0.24634420697412826</v>
      </c>
      <c r="M51" s="21">
        <v>0.20486111111111113</v>
      </c>
      <c r="N51" s="22" t="s">
        <v>70</v>
      </c>
      <c r="O51" s="23">
        <v>2</v>
      </c>
      <c r="P51">
        <v>3</v>
      </c>
      <c r="Q51">
        <v>2</v>
      </c>
      <c r="R51">
        <v>1</v>
      </c>
      <c r="S51">
        <v>40</v>
      </c>
      <c r="T51">
        <f t="shared" si="0"/>
        <v>5</v>
      </c>
      <c r="U51" s="45">
        <f t="shared" si="15"/>
        <v>1500</v>
      </c>
      <c r="V51" s="23">
        <v>3</v>
      </c>
      <c r="W51" s="45">
        <v>177</v>
      </c>
      <c r="X51" s="45">
        <v>142</v>
      </c>
      <c r="Y51" s="45">
        <v>165</v>
      </c>
      <c r="Z51" s="45">
        <v>40</v>
      </c>
      <c r="AA51" s="45">
        <f t="shared" si="12"/>
        <v>4033.3333333333335</v>
      </c>
      <c r="AB51" s="24">
        <f t="shared" si="13"/>
        <v>1210000</v>
      </c>
      <c r="AD51">
        <f t="shared" si="27"/>
        <v>4038.3333333333335</v>
      </c>
      <c r="AE51" s="24">
        <f t="shared" si="28"/>
        <v>1211500</v>
      </c>
      <c r="AF51" s="18">
        <f t="shared" si="29"/>
        <v>1.2381345439537762E-3</v>
      </c>
      <c r="AG51" s="30">
        <f t="shared" si="30"/>
        <v>0.99876186545604617</v>
      </c>
      <c r="AI51" s="31"/>
      <c r="AJ51" s="32"/>
      <c r="AL51" s="33"/>
      <c r="AM51" s="33"/>
      <c r="AN51" s="33"/>
      <c r="AO51" s="33"/>
    </row>
    <row r="52" spans="1:41" x14ac:dyDescent="0.3">
      <c r="A52" s="23">
        <v>51</v>
      </c>
      <c r="B52">
        <v>2</v>
      </c>
      <c r="C52">
        <v>31</v>
      </c>
      <c r="D52" s="24" t="s">
        <v>40</v>
      </c>
      <c r="E52" s="23">
        <v>97.5</v>
      </c>
      <c r="F52">
        <v>37.916666666666664</v>
      </c>
      <c r="G52">
        <f t="shared" si="31"/>
        <v>135.41666666666666</v>
      </c>
      <c r="H52" s="24">
        <f t="shared" si="32"/>
        <v>0.28000000000000003</v>
      </c>
      <c r="I52" s="23">
        <v>111.66666666666666</v>
      </c>
      <c r="J52">
        <v>36.5</v>
      </c>
      <c r="K52">
        <f t="shared" si="33"/>
        <v>148.16666666666666</v>
      </c>
      <c r="L52" s="24">
        <f t="shared" si="34"/>
        <v>0.24634420697412826</v>
      </c>
      <c r="M52" s="21">
        <v>0.20833333333333334</v>
      </c>
      <c r="N52" s="22" t="s">
        <v>27</v>
      </c>
      <c r="O52" s="23">
        <v>0</v>
      </c>
      <c r="P52">
        <v>0</v>
      </c>
      <c r="Q52">
        <v>0</v>
      </c>
      <c r="R52">
        <v>0</v>
      </c>
      <c r="S52">
        <v>40</v>
      </c>
      <c r="T52">
        <f t="shared" si="0"/>
        <v>0</v>
      </c>
      <c r="U52" s="45">
        <f t="shared" si="15"/>
        <v>0</v>
      </c>
      <c r="V52" s="23">
        <v>0</v>
      </c>
      <c r="W52" s="45">
        <v>0</v>
      </c>
      <c r="X52" s="45">
        <v>0</v>
      </c>
      <c r="Y52" s="45">
        <v>0</v>
      </c>
      <c r="Z52" s="45">
        <v>40</v>
      </c>
      <c r="AA52" s="45">
        <f t="shared" si="12"/>
        <v>0</v>
      </c>
      <c r="AB52" s="24">
        <f t="shared" si="13"/>
        <v>0</v>
      </c>
      <c r="AD52">
        <f t="shared" si="27"/>
        <v>0</v>
      </c>
      <c r="AE52" s="24">
        <f t="shared" si="28"/>
        <v>0</v>
      </c>
      <c r="AF52" s="18" t="e">
        <f t="shared" si="29"/>
        <v>#DIV/0!</v>
      </c>
      <c r="AG52" s="30" t="e">
        <f t="shared" si="30"/>
        <v>#DIV/0!</v>
      </c>
      <c r="AI52" s="31"/>
      <c r="AJ52" s="32"/>
      <c r="AL52" s="33"/>
      <c r="AM52" s="33"/>
      <c r="AN52" s="33"/>
      <c r="AO52" s="33"/>
    </row>
    <row r="53" spans="1:41" x14ac:dyDescent="0.3">
      <c r="A53" s="23">
        <v>52</v>
      </c>
      <c r="B53">
        <v>2</v>
      </c>
      <c r="C53">
        <v>31</v>
      </c>
      <c r="D53" s="24" t="s">
        <v>41</v>
      </c>
      <c r="E53" s="23">
        <v>97.5</v>
      </c>
      <c r="F53">
        <v>37.916666666666664</v>
      </c>
      <c r="G53">
        <f t="shared" si="31"/>
        <v>135.41666666666666</v>
      </c>
      <c r="H53" s="24">
        <f t="shared" si="32"/>
        <v>0.28000000000000003</v>
      </c>
      <c r="I53" s="23">
        <v>111.66666666666666</v>
      </c>
      <c r="J53">
        <v>36.5</v>
      </c>
      <c r="K53">
        <f t="shared" si="33"/>
        <v>148.16666666666666</v>
      </c>
      <c r="L53" s="24">
        <f t="shared" si="34"/>
        <v>0.24634420697412826</v>
      </c>
      <c r="M53" s="21">
        <v>0.21249999999999999</v>
      </c>
      <c r="N53" s="22" t="s">
        <v>61</v>
      </c>
      <c r="O53" s="23">
        <v>3</v>
      </c>
      <c r="P53">
        <v>63</v>
      </c>
      <c r="Q53">
        <v>114</v>
      </c>
      <c r="R53">
        <v>93</v>
      </c>
      <c r="S53">
        <v>40</v>
      </c>
      <c r="T53">
        <f t="shared" si="0"/>
        <v>2250</v>
      </c>
      <c r="U53" s="45">
        <f t="shared" si="15"/>
        <v>675000</v>
      </c>
      <c r="V53" s="23">
        <v>0</v>
      </c>
      <c r="W53" s="45">
        <v>0</v>
      </c>
      <c r="X53" s="45">
        <v>0</v>
      </c>
      <c r="Y53" s="45">
        <v>0</v>
      </c>
      <c r="Z53" s="45">
        <v>40</v>
      </c>
      <c r="AA53" s="45">
        <f t="shared" si="12"/>
        <v>0</v>
      </c>
      <c r="AB53" s="24">
        <f t="shared" si="13"/>
        <v>0</v>
      </c>
      <c r="AD53">
        <f t="shared" si="27"/>
        <v>2250</v>
      </c>
      <c r="AE53" s="24">
        <f t="shared" si="28"/>
        <v>675000</v>
      </c>
      <c r="AF53" s="18">
        <f t="shared" si="29"/>
        <v>1</v>
      </c>
      <c r="AG53" s="30">
        <f t="shared" si="30"/>
        <v>0</v>
      </c>
      <c r="AI53" s="31"/>
      <c r="AJ53" s="32"/>
      <c r="AL53" s="33"/>
      <c r="AM53" s="33"/>
      <c r="AN53" s="33"/>
      <c r="AO53" s="33"/>
    </row>
    <row r="54" spans="1:41" x14ac:dyDescent="0.3">
      <c r="A54" s="23">
        <v>53</v>
      </c>
      <c r="B54">
        <v>2</v>
      </c>
      <c r="C54">
        <v>31</v>
      </c>
      <c r="D54" s="24" t="s">
        <v>42</v>
      </c>
      <c r="E54" s="23">
        <v>97.5</v>
      </c>
      <c r="F54">
        <v>37.916666666666664</v>
      </c>
      <c r="G54">
        <f t="shared" si="31"/>
        <v>135.41666666666666</v>
      </c>
      <c r="H54" s="24">
        <f t="shared" si="32"/>
        <v>0.28000000000000003</v>
      </c>
      <c r="I54" s="23">
        <v>111.66666666666666</v>
      </c>
      <c r="J54">
        <v>36.5</v>
      </c>
      <c r="K54">
        <f t="shared" si="33"/>
        <v>148.16666666666666</v>
      </c>
      <c r="L54" s="24">
        <f t="shared" si="34"/>
        <v>0.24634420697412826</v>
      </c>
      <c r="M54" s="21">
        <v>0.21805555555555556</v>
      </c>
      <c r="N54" s="22" t="s">
        <v>70</v>
      </c>
      <c r="O54" s="23">
        <v>2</v>
      </c>
      <c r="P54">
        <v>8</v>
      </c>
      <c r="Q54">
        <v>15</v>
      </c>
      <c r="R54">
        <v>13</v>
      </c>
      <c r="S54">
        <v>40</v>
      </c>
      <c r="T54">
        <f t="shared" si="0"/>
        <v>30</v>
      </c>
      <c r="U54" s="45">
        <f t="shared" si="15"/>
        <v>9000</v>
      </c>
      <c r="V54" s="23">
        <v>3</v>
      </c>
      <c r="W54" s="45">
        <v>95</v>
      </c>
      <c r="X54" s="45">
        <v>105</v>
      </c>
      <c r="Y54" s="45">
        <v>96</v>
      </c>
      <c r="Z54" s="45">
        <v>40</v>
      </c>
      <c r="AA54" s="45">
        <f t="shared" si="12"/>
        <v>2466.666666666667</v>
      </c>
      <c r="AB54" s="24">
        <f t="shared" si="13"/>
        <v>740000.00000000012</v>
      </c>
      <c r="AD54">
        <f t="shared" si="27"/>
        <v>2496.666666666667</v>
      </c>
      <c r="AE54" s="24">
        <f t="shared" si="28"/>
        <v>749000.00000000012</v>
      </c>
      <c r="AF54" s="18">
        <f t="shared" si="29"/>
        <v>1.2016021361815753E-2</v>
      </c>
      <c r="AG54" s="30">
        <f t="shared" si="30"/>
        <v>0.98798397863818421</v>
      </c>
      <c r="AI54" s="31"/>
      <c r="AJ54" s="32"/>
      <c r="AL54" s="33"/>
      <c r="AM54" s="33"/>
      <c r="AN54" s="33"/>
      <c r="AO54" s="33"/>
    </row>
    <row r="55" spans="1:41" x14ac:dyDescent="0.3">
      <c r="A55" s="23">
        <v>54</v>
      </c>
      <c r="B55">
        <v>2</v>
      </c>
      <c r="C55">
        <v>31</v>
      </c>
      <c r="D55" s="24" t="s">
        <v>44</v>
      </c>
      <c r="E55" s="23">
        <v>97.5</v>
      </c>
      <c r="F55">
        <v>37.916666666666664</v>
      </c>
      <c r="G55">
        <f t="shared" si="31"/>
        <v>135.41666666666666</v>
      </c>
      <c r="H55" s="24">
        <f t="shared" si="32"/>
        <v>0.28000000000000003</v>
      </c>
      <c r="I55" s="23">
        <v>111.66666666666666</v>
      </c>
      <c r="J55">
        <v>36.5</v>
      </c>
      <c r="K55">
        <f t="shared" si="33"/>
        <v>148.16666666666666</v>
      </c>
      <c r="L55" s="24">
        <f t="shared" si="34"/>
        <v>0.24634420697412826</v>
      </c>
      <c r="M55" s="21">
        <v>0.22291666666666665</v>
      </c>
      <c r="N55" s="22" t="s">
        <v>71</v>
      </c>
      <c r="O55" s="23">
        <v>3</v>
      </c>
      <c r="P55">
        <v>26</v>
      </c>
      <c r="Q55">
        <v>35</v>
      </c>
      <c r="R55">
        <v>32</v>
      </c>
      <c r="S55">
        <v>40</v>
      </c>
      <c r="T55">
        <f t="shared" si="0"/>
        <v>775</v>
      </c>
      <c r="U55" s="45">
        <f t="shared" si="15"/>
        <v>232500</v>
      </c>
      <c r="V55" s="23">
        <v>3</v>
      </c>
      <c r="W55" s="45">
        <v>124</v>
      </c>
      <c r="X55" s="45">
        <v>106</v>
      </c>
      <c r="Y55" s="45">
        <v>131</v>
      </c>
      <c r="Z55" s="45">
        <v>40</v>
      </c>
      <c r="AA55" s="45">
        <f t="shared" si="12"/>
        <v>3008.333333333333</v>
      </c>
      <c r="AB55" s="24">
        <f t="shared" si="13"/>
        <v>902499.99999999988</v>
      </c>
      <c r="AD55">
        <f t="shared" si="27"/>
        <v>3783.333333333333</v>
      </c>
      <c r="AE55" s="24">
        <f t="shared" si="28"/>
        <v>1135000</v>
      </c>
      <c r="AF55" s="18">
        <f t="shared" si="29"/>
        <v>0.20484581497797358</v>
      </c>
      <c r="AG55" s="30">
        <f t="shared" si="30"/>
        <v>0.79515418502202628</v>
      </c>
      <c r="AI55" s="31"/>
      <c r="AJ55" s="32"/>
      <c r="AL55" s="33"/>
      <c r="AM55" s="33"/>
      <c r="AN55" s="33"/>
      <c r="AO55" s="33"/>
    </row>
    <row r="56" spans="1:41" x14ac:dyDescent="0.3">
      <c r="A56" s="23">
        <v>55</v>
      </c>
      <c r="B56">
        <v>2</v>
      </c>
      <c r="C56">
        <v>31</v>
      </c>
      <c r="D56" s="24" t="s">
        <v>45</v>
      </c>
      <c r="E56" s="23">
        <v>97.5</v>
      </c>
      <c r="F56">
        <v>37.916666666666664</v>
      </c>
      <c r="G56">
        <f t="shared" si="31"/>
        <v>135.41666666666666</v>
      </c>
      <c r="H56" s="24">
        <f t="shared" si="32"/>
        <v>0.28000000000000003</v>
      </c>
      <c r="I56" s="23">
        <v>111.66666666666666</v>
      </c>
      <c r="J56">
        <v>36.5</v>
      </c>
      <c r="K56">
        <f t="shared" si="33"/>
        <v>148.16666666666666</v>
      </c>
      <c r="L56" s="24">
        <f t="shared" si="34"/>
        <v>0.24634420697412826</v>
      </c>
      <c r="M56" s="21">
        <v>0.22847222222222222</v>
      </c>
      <c r="N56" s="22" t="s">
        <v>72</v>
      </c>
      <c r="O56" s="23">
        <v>2</v>
      </c>
      <c r="P56">
        <v>54</v>
      </c>
      <c r="Q56">
        <v>69</v>
      </c>
      <c r="R56">
        <v>66</v>
      </c>
      <c r="S56">
        <v>40</v>
      </c>
      <c r="T56">
        <f t="shared" si="0"/>
        <v>157.5</v>
      </c>
      <c r="U56" s="45">
        <f t="shared" si="15"/>
        <v>47250</v>
      </c>
      <c r="V56" s="23">
        <v>2</v>
      </c>
      <c r="W56" s="45">
        <v>27</v>
      </c>
      <c r="X56" s="45">
        <v>21</v>
      </c>
      <c r="Y56" s="45">
        <v>25</v>
      </c>
      <c r="Z56" s="45">
        <v>40</v>
      </c>
      <c r="AA56" s="45">
        <f t="shared" si="12"/>
        <v>60.833333333333329</v>
      </c>
      <c r="AB56" s="24">
        <f t="shared" si="13"/>
        <v>18250</v>
      </c>
      <c r="AD56">
        <f t="shared" si="27"/>
        <v>218.33333333333331</v>
      </c>
      <c r="AE56" s="24">
        <f t="shared" si="28"/>
        <v>65500</v>
      </c>
      <c r="AF56" s="18">
        <f t="shared" si="29"/>
        <v>0.72137404580152675</v>
      </c>
      <c r="AG56" s="30">
        <f t="shared" si="30"/>
        <v>0.2786259541984733</v>
      </c>
      <c r="AI56" s="31"/>
      <c r="AJ56" s="32"/>
      <c r="AL56" s="33"/>
      <c r="AM56" s="33"/>
      <c r="AN56" s="33"/>
      <c r="AO56" s="33"/>
    </row>
    <row r="57" spans="1:41" x14ac:dyDescent="0.3">
      <c r="A57" s="23">
        <v>56</v>
      </c>
      <c r="B57">
        <v>2</v>
      </c>
      <c r="C57">
        <v>31</v>
      </c>
      <c r="D57" s="24" t="s">
        <v>46</v>
      </c>
      <c r="E57" s="23">
        <v>97.5</v>
      </c>
      <c r="F57">
        <v>37.916666666666664</v>
      </c>
      <c r="G57">
        <f t="shared" si="31"/>
        <v>135.41666666666666</v>
      </c>
      <c r="H57" s="24">
        <f t="shared" si="32"/>
        <v>0.28000000000000003</v>
      </c>
      <c r="I57" s="23">
        <v>111.66666666666666</v>
      </c>
      <c r="J57">
        <v>36.5</v>
      </c>
      <c r="K57">
        <f t="shared" si="33"/>
        <v>148.16666666666666</v>
      </c>
      <c r="L57" s="24">
        <f t="shared" si="34"/>
        <v>0.24634420697412826</v>
      </c>
      <c r="M57" s="21">
        <v>0.2388888888888889</v>
      </c>
      <c r="N57" s="22" t="s">
        <v>68</v>
      </c>
      <c r="O57" s="23">
        <v>0</v>
      </c>
      <c r="P57">
        <v>0</v>
      </c>
      <c r="Q57">
        <v>0</v>
      </c>
      <c r="R57">
        <v>0</v>
      </c>
      <c r="S57">
        <v>40</v>
      </c>
      <c r="T57">
        <f t="shared" si="0"/>
        <v>0</v>
      </c>
      <c r="U57" s="45">
        <f t="shared" si="15"/>
        <v>0</v>
      </c>
      <c r="V57" s="23">
        <v>4</v>
      </c>
      <c r="W57" s="45">
        <v>19</v>
      </c>
      <c r="X57" s="45">
        <v>24</v>
      </c>
      <c r="Y57" s="45">
        <v>24</v>
      </c>
      <c r="Z57" s="45">
        <v>40</v>
      </c>
      <c r="AA57" s="45">
        <f t="shared" si="12"/>
        <v>5583.333333333333</v>
      </c>
      <c r="AB57" s="24">
        <f t="shared" si="13"/>
        <v>1675000</v>
      </c>
      <c r="AD57">
        <f t="shared" si="27"/>
        <v>5583.333333333333</v>
      </c>
      <c r="AE57" s="24">
        <f t="shared" si="28"/>
        <v>1675000</v>
      </c>
      <c r="AF57" s="18">
        <f t="shared" si="29"/>
        <v>0</v>
      </c>
      <c r="AG57" s="30">
        <f t="shared" si="30"/>
        <v>1</v>
      </c>
      <c r="AI57" s="31"/>
      <c r="AJ57" s="32"/>
      <c r="AL57" s="33"/>
      <c r="AM57" s="33"/>
      <c r="AN57" s="33"/>
      <c r="AO57" s="33"/>
    </row>
    <row r="58" spans="1:41" x14ac:dyDescent="0.3">
      <c r="A58" s="23">
        <v>57</v>
      </c>
      <c r="B58">
        <v>2</v>
      </c>
      <c r="C58">
        <v>31</v>
      </c>
      <c r="D58" s="24" t="s">
        <v>47</v>
      </c>
      <c r="E58" s="23">
        <v>97.5</v>
      </c>
      <c r="F58">
        <v>37.916666666666664</v>
      </c>
      <c r="G58">
        <f t="shared" si="31"/>
        <v>135.41666666666666</v>
      </c>
      <c r="H58" s="24">
        <f t="shared" si="32"/>
        <v>0.28000000000000003</v>
      </c>
      <c r="I58" s="23">
        <v>111.66666666666666</v>
      </c>
      <c r="J58">
        <v>36.5</v>
      </c>
      <c r="K58">
        <f t="shared" si="33"/>
        <v>148.16666666666666</v>
      </c>
      <c r="L58" s="24">
        <f t="shared" si="34"/>
        <v>0.24634420697412826</v>
      </c>
      <c r="M58" s="21">
        <v>0.24374999999999999</v>
      </c>
      <c r="N58" s="22" t="s">
        <v>68</v>
      </c>
      <c r="O58" s="23">
        <v>0</v>
      </c>
      <c r="P58">
        <v>0</v>
      </c>
      <c r="Q58">
        <v>0</v>
      </c>
      <c r="R58">
        <v>0</v>
      </c>
      <c r="S58">
        <v>40</v>
      </c>
      <c r="T58">
        <f t="shared" si="0"/>
        <v>0</v>
      </c>
      <c r="U58" s="45">
        <f t="shared" si="15"/>
        <v>0</v>
      </c>
      <c r="V58" s="23">
        <v>2</v>
      </c>
      <c r="W58" s="45">
        <v>107</v>
      </c>
      <c r="X58" s="45">
        <v>150</v>
      </c>
      <c r="Y58" s="45">
        <v>173</v>
      </c>
      <c r="Z58" s="45">
        <v>40</v>
      </c>
      <c r="AA58" s="45">
        <f t="shared" si="12"/>
        <v>358.33333333333337</v>
      </c>
      <c r="AB58" s="24">
        <f t="shared" si="13"/>
        <v>107500.00000000001</v>
      </c>
      <c r="AD58">
        <f t="shared" si="27"/>
        <v>358.33333333333337</v>
      </c>
      <c r="AE58" s="24">
        <f t="shared" si="28"/>
        <v>107500.00000000001</v>
      </c>
      <c r="AF58" s="18">
        <f t="shared" si="29"/>
        <v>0</v>
      </c>
      <c r="AG58" s="30">
        <f t="shared" si="30"/>
        <v>1</v>
      </c>
      <c r="AI58" s="31"/>
      <c r="AJ58" s="32"/>
      <c r="AL58" s="33"/>
      <c r="AM58" s="33"/>
      <c r="AN58" s="33"/>
      <c r="AO58" s="33"/>
    </row>
    <row r="59" spans="1:41" x14ac:dyDescent="0.3">
      <c r="A59" s="23">
        <v>58</v>
      </c>
      <c r="B59">
        <v>2</v>
      </c>
      <c r="C59">
        <v>31</v>
      </c>
      <c r="D59" s="24" t="s">
        <v>49</v>
      </c>
      <c r="E59" s="23">
        <v>97.5</v>
      </c>
      <c r="F59">
        <v>37.916666666666664</v>
      </c>
      <c r="G59">
        <f t="shared" si="31"/>
        <v>135.41666666666666</v>
      </c>
      <c r="H59" s="24">
        <f t="shared" si="32"/>
        <v>0.28000000000000003</v>
      </c>
      <c r="I59" s="23">
        <v>111.66666666666666</v>
      </c>
      <c r="J59">
        <v>36.5</v>
      </c>
      <c r="K59">
        <f t="shared" si="33"/>
        <v>148.16666666666666</v>
      </c>
      <c r="L59" s="24">
        <f t="shared" si="34"/>
        <v>0.24634420697412826</v>
      </c>
      <c r="M59" s="21">
        <v>0.24791666666666667</v>
      </c>
      <c r="N59" s="22" t="s">
        <v>61</v>
      </c>
      <c r="O59" s="23">
        <v>1</v>
      </c>
      <c r="P59">
        <v>269</v>
      </c>
      <c r="Q59">
        <v>146</v>
      </c>
      <c r="R59">
        <v>211</v>
      </c>
      <c r="S59">
        <v>40</v>
      </c>
      <c r="T59">
        <f t="shared" si="0"/>
        <v>52.166666666666664</v>
      </c>
      <c r="U59" s="45">
        <f t="shared" si="15"/>
        <v>15650</v>
      </c>
      <c r="V59" s="23">
        <v>0</v>
      </c>
      <c r="W59" s="45">
        <v>0</v>
      </c>
      <c r="X59" s="45">
        <v>0</v>
      </c>
      <c r="Y59" s="45">
        <v>0</v>
      </c>
      <c r="Z59" s="45">
        <v>40</v>
      </c>
      <c r="AA59" s="45">
        <f t="shared" si="12"/>
        <v>0</v>
      </c>
      <c r="AB59" s="24">
        <f t="shared" si="13"/>
        <v>0</v>
      </c>
      <c r="AD59">
        <f t="shared" si="27"/>
        <v>52.166666666666664</v>
      </c>
      <c r="AE59" s="24">
        <f t="shared" si="28"/>
        <v>15650</v>
      </c>
      <c r="AF59" s="18">
        <f t="shared" si="29"/>
        <v>1</v>
      </c>
      <c r="AG59" s="30">
        <f t="shared" si="30"/>
        <v>0</v>
      </c>
      <c r="AI59" s="31"/>
      <c r="AJ59" s="32"/>
      <c r="AL59" s="33"/>
      <c r="AM59" s="33"/>
      <c r="AN59" s="33"/>
      <c r="AO59" s="33"/>
    </row>
    <row r="60" spans="1:41" x14ac:dyDescent="0.3">
      <c r="A60" s="23">
        <v>59</v>
      </c>
      <c r="B60">
        <v>2</v>
      </c>
      <c r="C60">
        <v>31</v>
      </c>
      <c r="D60" s="24" t="s">
        <v>51</v>
      </c>
      <c r="E60" s="23">
        <v>97.5</v>
      </c>
      <c r="F60">
        <v>37.916666666666664</v>
      </c>
      <c r="G60">
        <f t="shared" si="31"/>
        <v>135.41666666666666</v>
      </c>
      <c r="H60" s="24">
        <f t="shared" si="32"/>
        <v>0.28000000000000003</v>
      </c>
      <c r="I60" s="23">
        <v>111.66666666666666</v>
      </c>
      <c r="J60">
        <v>36.5</v>
      </c>
      <c r="K60">
        <f t="shared" si="33"/>
        <v>148.16666666666666</v>
      </c>
      <c r="L60" s="24">
        <f t="shared" si="34"/>
        <v>0.24634420697412826</v>
      </c>
      <c r="M60" s="21">
        <v>0.25416666666666665</v>
      </c>
      <c r="N60" s="22" t="s">
        <v>71</v>
      </c>
      <c r="O60" s="23">
        <v>0</v>
      </c>
      <c r="P60">
        <v>0</v>
      </c>
      <c r="Q60">
        <v>0</v>
      </c>
      <c r="R60">
        <v>0</v>
      </c>
      <c r="S60">
        <v>40</v>
      </c>
      <c r="T60">
        <f t="shared" si="0"/>
        <v>0</v>
      </c>
      <c r="U60" s="45">
        <f t="shared" si="15"/>
        <v>0</v>
      </c>
      <c r="V60" s="23">
        <v>3</v>
      </c>
      <c r="W60" s="45">
        <v>14</v>
      </c>
      <c r="X60" s="45">
        <v>27</v>
      </c>
      <c r="Y60" s="45">
        <v>26</v>
      </c>
      <c r="Z60" s="45">
        <v>40</v>
      </c>
      <c r="AA60" s="45">
        <f t="shared" si="12"/>
        <v>558.33333333333326</v>
      </c>
      <c r="AB60" s="24">
        <f t="shared" si="13"/>
        <v>167499.99999999997</v>
      </c>
      <c r="AD60">
        <f t="shared" si="27"/>
        <v>558.33333333333326</v>
      </c>
      <c r="AE60" s="24">
        <f t="shared" si="28"/>
        <v>167499.99999999997</v>
      </c>
      <c r="AF60" s="18">
        <f t="shared" si="29"/>
        <v>0</v>
      </c>
      <c r="AG60" s="30">
        <f t="shared" si="30"/>
        <v>1</v>
      </c>
      <c r="AI60" s="31"/>
      <c r="AJ60" s="32"/>
      <c r="AL60" s="33"/>
      <c r="AM60" s="33"/>
      <c r="AN60" s="33"/>
      <c r="AO60" s="33"/>
    </row>
    <row r="61" spans="1:41" x14ac:dyDescent="0.3">
      <c r="A61" s="23">
        <v>60</v>
      </c>
      <c r="B61">
        <v>2</v>
      </c>
      <c r="C61">
        <v>31</v>
      </c>
      <c r="D61" s="24" t="s">
        <v>52</v>
      </c>
      <c r="E61" s="23">
        <v>97.5</v>
      </c>
      <c r="F61">
        <v>37.916666666666664</v>
      </c>
      <c r="G61">
        <f t="shared" si="31"/>
        <v>135.41666666666666</v>
      </c>
      <c r="H61" s="24">
        <f t="shared" si="32"/>
        <v>0.28000000000000003</v>
      </c>
      <c r="I61" s="23">
        <v>111.66666666666666</v>
      </c>
      <c r="J61">
        <v>36.5</v>
      </c>
      <c r="K61">
        <f t="shared" si="33"/>
        <v>148.16666666666666</v>
      </c>
      <c r="L61" s="24">
        <f t="shared" si="34"/>
        <v>0.24634420697412826</v>
      </c>
      <c r="M61" s="21">
        <v>0.26041666666666669</v>
      </c>
      <c r="N61" s="22" t="s">
        <v>68</v>
      </c>
      <c r="O61" s="23">
        <v>0</v>
      </c>
      <c r="P61">
        <v>0</v>
      </c>
      <c r="Q61">
        <v>0</v>
      </c>
      <c r="R61">
        <v>0</v>
      </c>
      <c r="S61">
        <v>40</v>
      </c>
      <c r="T61">
        <f t="shared" si="0"/>
        <v>0</v>
      </c>
      <c r="U61" s="45">
        <f t="shared" si="15"/>
        <v>0</v>
      </c>
      <c r="V61" s="23">
        <v>3</v>
      </c>
      <c r="W61" s="45">
        <v>35</v>
      </c>
      <c r="X61" s="45">
        <v>39</v>
      </c>
      <c r="Y61" s="45">
        <v>37</v>
      </c>
      <c r="Z61" s="45">
        <v>40</v>
      </c>
      <c r="AA61" s="45">
        <f t="shared" si="12"/>
        <v>925</v>
      </c>
      <c r="AB61" s="24">
        <f t="shared" si="13"/>
        <v>277500</v>
      </c>
      <c r="AD61">
        <f t="shared" si="27"/>
        <v>925</v>
      </c>
      <c r="AE61" s="24">
        <f t="shared" si="28"/>
        <v>277500</v>
      </c>
      <c r="AF61" s="18">
        <f t="shared" si="29"/>
        <v>0</v>
      </c>
      <c r="AG61" s="30">
        <f t="shared" si="30"/>
        <v>1</v>
      </c>
      <c r="AI61" s="31"/>
      <c r="AJ61" s="32"/>
      <c r="AL61" s="33"/>
      <c r="AM61" s="33"/>
      <c r="AN61" s="33"/>
      <c r="AO61" s="33"/>
    </row>
    <row r="62" spans="1:41" ht="15" thickBot="1" x14ac:dyDescent="0.35">
      <c r="A62" s="23">
        <v>61</v>
      </c>
      <c r="B62">
        <v>2</v>
      </c>
      <c r="C62">
        <v>31</v>
      </c>
      <c r="D62" s="24" t="s">
        <v>53</v>
      </c>
      <c r="E62" s="23">
        <v>97.5</v>
      </c>
      <c r="F62">
        <v>37.916666666666664</v>
      </c>
      <c r="G62">
        <f t="shared" si="31"/>
        <v>135.41666666666666</v>
      </c>
      <c r="H62" s="24">
        <f t="shared" si="32"/>
        <v>0.28000000000000003</v>
      </c>
      <c r="I62" s="23">
        <v>111.66666666666666</v>
      </c>
      <c r="J62">
        <v>36.5</v>
      </c>
      <c r="K62">
        <f t="shared" si="33"/>
        <v>148.16666666666666</v>
      </c>
      <c r="L62" s="24">
        <f t="shared" si="34"/>
        <v>0.24634420697412826</v>
      </c>
      <c r="M62" s="21">
        <v>0.26597222222222222</v>
      </c>
      <c r="N62" s="22" t="s">
        <v>61</v>
      </c>
      <c r="O62" s="23">
        <v>3</v>
      </c>
      <c r="P62">
        <v>105</v>
      </c>
      <c r="Q62">
        <v>92</v>
      </c>
      <c r="R62">
        <v>94</v>
      </c>
      <c r="S62">
        <v>40</v>
      </c>
      <c r="T62">
        <f t="shared" si="0"/>
        <v>2425</v>
      </c>
      <c r="U62" s="45">
        <f t="shared" si="15"/>
        <v>727500</v>
      </c>
      <c r="V62" s="27">
        <v>0</v>
      </c>
      <c r="W62" s="28">
        <v>0</v>
      </c>
      <c r="X62" s="28">
        <v>0</v>
      </c>
      <c r="Y62" s="28">
        <v>0</v>
      </c>
      <c r="Z62" s="28">
        <v>40</v>
      </c>
      <c r="AA62" s="28">
        <f t="shared" si="12"/>
        <v>0</v>
      </c>
      <c r="AB62" s="29">
        <f t="shared" si="13"/>
        <v>0</v>
      </c>
      <c r="AD62">
        <f t="shared" si="27"/>
        <v>2425</v>
      </c>
      <c r="AE62" s="24">
        <f t="shared" si="28"/>
        <v>727500</v>
      </c>
      <c r="AF62" s="18">
        <f t="shared" si="29"/>
        <v>1</v>
      </c>
      <c r="AG62" s="30">
        <f t="shared" si="30"/>
        <v>0</v>
      </c>
      <c r="AI62" s="31"/>
      <c r="AJ62" s="32"/>
      <c r="AL62" s="33"/>
      <c r="AM62" s="33"/>
      <c r="AN62" s="33"/>
      <c r="AO62" s="33"/>
    </row>
    <row r="63" spans="1:41" s="16" customFormat="1" x14ac:dyDescent="0.3">
      <c r="A63" s="15">
        <v>62</v>
      </c>
      <c r="B63" s="16">
        <v>1</v>
      </c>
      <c r="C63" s="16">
        <v>31</v>
      </c>
      <c r="D63" s="17" t="s">
        <v>26</v>
      </c>
      <c r="E63" s="15">
        <v>9</v>
      </c>
      <c r="F63" s="16">
        <v>3.9750000000000001</v>
      </c>
      <c r="G63" s="16">
        <f t="shared" ref="G63" si="35">SUM(E63:F63)</f>
        <v>12.975</v>
      </c>
      <c r="H63" s="17">
        <f t="shared" ref="H63" si="36">F63/G63</f>
        <v>0.30635838150289019</v>
      </c>
      <c r="I63" s="15">
        <v>10.166666666666666</v>
      </c>
      <c r="J63" s="16">
        <v>3.1</v>
      </c>
      <c r="K63" s="16">
        <f t="shared" ref="K63" si="37">SUM(I63:J63)</f>
        <v>13.266666666666666</v>
      </c>
      <c r="L63" s="17">
        <f t="shared" ref="L63" si="38">J63/K63</f>
        <v>0.23366834170854273</v>
      </c>
      <c r="M63" s="19">
        <v>0.48819444444444443</v>
      </c>
      <c r="N63" s="20" t="s">
        <v>27</v>
      </c>
      <c r="O63" s="15">
        <v>0</v>
      </c>
      <c r="P63" s="16">
        <v>1</v>
      </c>
      <c r="Q63" s="16">
        <v>1</v>
      </c>
      <c r="R63" s="16">
        <v>2</v>
      </c>
      <c r="S63" s="16">
        <v>40</v>
      </c>
      <c r="T63" s="16">
        <f t="shared" ref="T63:T86" si="39">AVERAGE(P63:R63)*10^$O63/S63</f>
        <v>3.3333333333333333E-2</v>
      </c>
      <c r="U63" s="16">
        <f t="shared" ref="U63:U86" si="40">T63*300</f>
        <v>10</v>
      </c>
      <c r="V63" s="23">
        <v>0</v>
      </c>
      <c r="W63" s="45">
        <v>0</v>
      </c>
      <c r="X63" s="45">
        <v>0</v>
      </c>
      <c r="Y63" s="45">
        <v>0</v>
      </c>
      <c r="Z63" s="45">
        <v>40</v>
      </c>
      <c r="AA63" s="45">
        <f t="shared" ref="AA63:AA86" si="41">AVERAGE(W63:Y63)*10^$V63/Z63</f>
        <v>0</v>
      </c>
      <c r="AB63" s="24">
        <f t="shared" ref="AB63:AB86" si="42">AA63*300</f>
        <v>0</v>
      </c>
      <c r="AD63" s="16">
        <f t="shared" si="27"/>
        <v>3.3333333333333333E-2</v>
      </c>
      <c r="AE63" s="17">
        <f t="shared" si="28"/>
        <v>10</v>
      </c>
      <c r="AF63" s="34">
        <f t="shared" si="29"/>
        <v>1</v>
      </c>
      <c r="AG63" s="35">
        <f t="shared" si="30"/>
        <v>0</v>
      </c>
      <c r="AI63" s="36"/>
      <c r="AJ63" s="37"/>
      <c r="AL63" s="38"/>
      <c r="AM63" s="38"/>
      <c r="AN63" s="38"/>
      <c r="AO63" s="38"/>
    </row>
    <row r="64" spans="1:41" x14ac:dyDescent="0.3">
      <c r="A64" s="23">
        <v>63</v>
      </c>
      <c r="B64">
        <v>1</v>
      </c>
      <c r="C64">
        <v>31</v>
      </c>
      <c r="D64" s="24" t="s">
        <v>28</v>
      </c>
      <c r="E64" s="23">
        <v>9</v>
      </c>
      <c r="F64">
        <v>3.9750000000000001</v>
      </c>
      <c r="G64">
        <f t="shared" ref="G64:G86" si="43">SUM(E64:F64)</f>
        <v>12.975</v>
      </c>
      <c r="H64" s="24">
        <f t="shared" ref="H64:H86" si="44">F64/G64</f>
        <v>0.30635838150289019</v>
      </c>
      <c r="I64" s="23">
        <v>10.166666666666666</v>
      </c>
      <c r="J64">
        <v>3.1</v>
      </c>
      <c r="K64">
        <f t="shared" ref="K64:K86" si="45">SUM(I64:J64)</f>
        <v>13.266666666666666</v>
      </c>
      <c r="L64" s="24">
        <f t="shared" ref="L64:L86" si="46">J64/K64</f>
        <v>0.23366834170854273</v>
      </c>
      <c r="M64" s="21">
        <v>0.4916666666666667</v>
      </c>
      <c r="N64" s="22" t="s">
        <v>61</v>
      </c>
      <c r="O64" s="23">
        <v>0</v>
      </c>
      <c r="P64">
        <v>333</v>
      </c>
      <c r="Q64">
        <v>334</v>
      </c>
      <c r="R64">
        <v>272</v>
      </c>
      <c r="S64">
        <v>40</v>
      </c>
      <c r="T64">
        <f t="shared" si="39"/>
        <v>7.8250000000000002</v>
      </c>
      <c r="U64" s="45">
        <f t="shared" si="40"/>
        <v>2347.5</v>
      </c>
      <c r="V64" s="23">
        <v>0</v>
      </c>
      <c r="W64" s="45">
        <v>0</v>
      </c>
      <c r="X64" s="45">
        <v>0</v>
      </c>
      <c r="Y64" s="45">
        <v>0</v>
      </c>
      <c r="Z64" s="45">
        <v>40</v>
      </c>
      <c r="AA64" s="45">
        <f t="shared" si="41"/>
        <v>0</v>
      </c>
      <c r="AB64" s="24">
        <f t="shared" si="42"/>
        <v>0</v>
      </c>
      <c r="AD64">
        <f t="shared" si="27"/>
        <v>7.8250000000000002</v>
      </c>
      <c r="AE64" s="24">
        <f t="shared" si="28"/>
        <v>2347.5</v>
      </c>
      <c r="AF64" s="18">
        <f t="shared" si="29"/>
        <v>1</v>
      </c>
      <c r="AG64" s="30">
        <f t="shared" si="30"/>
        <v>0</v>
      </c>
      <c r="AI64" s="31"/>
      <c r="AJ64" s="32"/>
      <c r="AL64" s="33"/>
      <c r="AM64" s="33"/>
      <c r="AN64" s="33"/>
      <c r="AO64" s="33"/>
    </row>
    <row r="65" spans="1:41" x14ac:dyDescent="0.3">
      <c r="A65" s="23">
        <v>64</v>
      </c>
      <c r="B65">
        <v>1</v>
      </c>
      <c r="C65">
        <v>31</v>
      </c>
      <c r="D65" s="24" t="s">
        <v>30</v>
      </c>
      <c r="E65" s="23">
        <v>9</v>
      </c>
      <c r="F65">
        <v>3.9750000000000001</v>
      </c>
      <c r="G65">
        <f t="shared" si="43"/>
        <v>12.975</v>
      </c>
      <c r="H65" s="24">
        <f t="shared" si="44"/>
        <v>0.30635838150289019</v>
      </c>
      <c r="I65" s="23">
        <v>10.166666666666666</v>
      </c>
      <c r="J65">
        <v>3.1</v>
      </c>
      <c r="K65">
        <f t="shared" si="45"/>
        <v>13.266666666666666</v>
      </c>
      <c r="L65" s="24">
        <f t="shared" si="46"/>
        <v>0.23366834170854273</v>
      </c>
      <c r="M65" s="21">
        <v>0.49583333333333335</v>
      </c>
      <c r="N65" s="22" t="s">
        <v>61</v>
      </c>
      <c r="O65" s="23">
        <v>1</v>
      </c>
      <c r="P65">
        <v>68</v>
      </c>
      <c r="Q65">
        <v>83</v>
      </c>
      <c r="R65">
        <v>91</v>
      </c>
      <c r="S65">
        <v>40</v>
      </c>
      <c r="T65">
        <f t="shared" si="39"/>
        <v>20.166666666666668</v>
      </c>
      <c r="U65" s="45">
        <f t="shared" si="40"/>
        <v>6050</v>
      </c>
      <c r="V65" s="23">
        <v>0</v>
      </c>
      <c r="W65" s="45">
        <v>0</v>
      </c>
      <c r="X65" s="45">
        <v>0</v>
      </c>
      <c r="Y65" s="45">
        <v>0</v>
      </c>
      <c r="Z65" s="45">
        <v>40</v>
      </c>
      <c r="AA65" s="45">
        <f t="shared" si="41"/>
        <v>0</v>
      </c>
      <c r="AB65" s="24">
        <f t="shared" si="42"/>
        <v>0</v>
      </c>
      <c r="AD65">
        <f t="shared" si="27"/>
        <v>20.166666666666668</v>
      </c>
      <c r="AE65" s="24">
        <f t="shared" si="28"/>
        <v>6050</v>
      </c>
      <c r="AF65" s="18">
        <f t="shared" si="29"/>
        <v>1</v>
      </c>
      <c r="AG65" s="30">
        <f t="shared" si="30"/>
        <v>0</v>
      </c>
      <c r="AI65" s="31"/>
      <c r="AJ65" s="32"/>
      <c r="AL65" s="33"/>
      <c r="AM65" s="33"/>
      <c r="AN65" s="33"/>
      <c r="AO65" s="33"/>
    </row>
    <row r="66" spans="1:41" x14ac:dyDescent="0.3">
      <c r="A66" s="23">
        <v>65</v>
      </c>
      <c r="B66">
        <v>1</v>
      </c>
      <c r="C66">
        <v>31</v>
      </c>
      <c r="D66" s="24" t="s">
        <v>32</v>
      </c>
      <c r="E66" s="23">
        <v>9</v>
      </c>
      <c r="F66">
        <v>3.9750000000000001</v>
      </c>
      <c r="G66">
        <f t="shared" si="43"/>
        <v>12.975</v>
      </c>
      <c r="H66" s="24">
        <f t="shared" si="44"/>
        <v>0.30635838150289019</v>
      </c>
      <c r="I66" s="23">
        <v>10.166666666666666</v>
      </c>
      <c r="J66">
        <v>3.1</v>
      </c>
      <c r="K66">
        <f t="shared" si="45"/>
        <v>13.266666666666666</v>
      </c>
      <c r="L66" s="24">
        <f t="shared" si="46"/>
        <v>0.23366834170854273</v>
      </c>
      <c r="M66" s="21">
        <v>0.5083333333333333</v>
      </c>
      <c r="N66" s="22" t="s">
        <v>61</v>
      </c>
      <c r="O66" s="23">
        <v>0</v>
      </c>
      <c r="P66">
        <v>3</v>
      </c>
      <c r="Q66">
        <v>3</v>
      </c>
      <c r="R66">
        <v>10</v>
      </c>
      <c r="S66">
        <v>40</v>
      </c>
      <c r="T66">
        <f t="shared" si="39"/>
        <v>0.13333333333333333</v>
      </c>
      <c r="U66" s="45">
        <f t="shared" si="40"/>
        <v>40</v>
      </c>
      <c r="V66" s="23">
        <v>0</v>
      </c>
      <c r="W66" s="45">
        <v>0</v>
      </c>
      <c r="X66" s="45">
        <v>0</v>
      </c>
      <c r="Y66" s="45">
        <v>0</v>
      </c>
      <c r="Z66" s="45">
        <v>40</v>
      </c>
      <c r="AA66" s="45">
        <f t="shared" si="41"/>
        <v>0</v>
      </c>
      <c r="AB66" s="24">
        <f t="shared" si="42"/>
        <v>0</v>
      </c>
      <c r="AD66">
        <f t="shared" si="27"/>
        <v>0.13333333333333333</v>
      </c>
      <c r="AE66" s="24">
        <f t="shared" si="28"/>
        <v>40</v>
      </c>
      <c r="AF66" s="18">
        <f t="shared" si="29"/>
        <v>1</v>
      </c>
      <c r="AG66" s="30">
        <f t="shared" si="30"/>
        <v>0</v>
      </c>
      <c r="AI66" s="31"/>
      <c r="AJ66" s="32"/>
      <c r="AL66" s="33"/>
      <c r="AM66" s="33"/>
      <c r="AN66" s="33"/>
      <c r="AO66" s="33"/>
    </row>
    <row r="67" spans="1:41" x14ac:dyDescent="0.3">
      <c r="A67" s="23">
        <v>66</v>
      </c>
      <c r="B67">
        <v>1</v>
      </c>
      <c r="C67">
        <v>31</v>
      </c>
      <c r="D67" s="24" t="s">
        <v>54</v>
      </c>
      <c r="E67" s="23">
        <v>9</v>
      </c>
      <c r="F67">
        <v>3.9750000000000001</v>
      </c>
      <c r="G67">
        <f t="shared" si="43"/>
        <v>12.975</v>
      </c>
      <c r="H67" s="24">
        <f t="shared" si="44"/>
        <v>0.30635838150289019</v>
      </c>
      <c r="I67" s="23">
        <v>10.166666666666666</v>
      </c>
      <c r="J67">
        <v>3.1</v>
      </c>
      <c r="K67">
        <f t="shared" si="45"/>
        <v>13.266666666666666</v>
      </c>
      <c r="L67" s="24">
        <f t="shared" si="46"/>
        <v>0.23366834170854273</v>
      </c>
      <c r="M67" s="21">
        <v>0.51111111111111118</v>
      </c>
      <c r="N67" s="22" t="s">
        <v>68</v>
      </c>
      <c r="O67" s="23">
        <v>0</v>
      </c>
      <c r="P67">
        <v>0</v>
      </c>
      <c r="Q67">
        <v>0</v>
      </c>
      <c r="R67">
        <v>0</v>
      </c>
      <c r="S67">
        <v>40</v>
      </c>
      <c r="T67">
        <f t="shared" si="39"/>
        <v>0</v>
      </c>
      <c r="U67" s="45">
        <f t="shared" si="40"/>
        <v>0</v>
      </c>
      <c r="V67" s="23">
        <v>0</v>
      </c>
      <c r="W67" s="45">
        <v>76</v>
      </c>
      <c r="X67" s="45">
        <v>102</v>
      </c>
      <c r="Y67" s="45">
        <v>88</v>
      </c>
      <c r="Z67" s="45">
        <v>40</v>
      </c>
      <c r="AA67" s="45">
        <f t="shared" si="41"/>
        <v>2.2166666666666668</v>
      </c>
      <c r="AB67" s="24">
        <f t="shared" si="42"/>
        <v>665</v>
      </c>
      <c r="AD67">
        <f t="shared" si="27"/>
        <v>2.2166666666666668</v>
      </c>
      <c r="AE67" s="24">
        <f t="shared" si="28"/>
        <v>665</v>
      </c>
      <c r="AF67" s="18">
        <f t="shared" si="29"/>
        <v>0</v>
      </c>
      <c r="AG67" s="30">
        <f t="shared" si="30"/>
        <v>1</v>
      </c>
      <c r="AI67" s="31"/>
      <c r="AJ67" s="32"/>
      <c r="AL67" s="33"/>
      <c r="AM67" s="33"/>
      <c r="AN67" s="33"/>
      <c r="AO67" s="33"/>
    </row>
    <row r="68" spans="1:41" x14ac:dyDescent="0.3">
      <c r="A68" s="23">
        <v>67</v>
      </c>
      <c r="B68">
        <v>1</v>
      </c>
      <c r="C68">
        <v>31</v>
      </c>
      <c r="D68" s="24" t="s">
        <v>33</v>
      </c>
      <c r="E68" s="23">
        <v>9</v>
      </c>
      <c r="F68">
        <v>3.9750000000000001</v>
      </c>
      <c r="G68">
        <f t="shared" si="43"/>
        <v>12.975</v>
      </c>
      <c r="H68" s="24">
        <f t="shared" si="44"/>
        <v>0.30635838150289019</v>
      </c>
      <c r="I68" s="23">
        <v>10.166666666666666</v>
      </c>
      <c r="J68">
        <v>3.1</v>
      </c>
      <c r="K68">
        <f t="shared" si="45"/>
        <v>13.266666666666666</v>
      </c>
      <c r="L68" s="24">
        <f t="shared" si="46"/>
        <v>0.23366834170854273</v>
      </c>
      <c r="M68" s="21">
        <v>0.51458333333333328</v>
      </c>
      <c r="N68" s="22" t="s">
        <v>71</v>
      </c>
      <c r="O68" s="23">
        <v>0</v>
      </c>
      <c r="P68">
        <v>0</v>
      </c>
      <c r="Q68">
        <v>0</v>
      </c>
      <c r="R68">
        <v>0</v>
      </c>
      <c r="S68">
        <v>40</v>
      </c>
      <c r="T68">
        <f t="shared" si="39"/>
        <v>0</v>
      </c>
      <c r="U68" s="45">
        <f t="shared" si="40"/>
        <v>0</v>
      </c>
      <c r="V68" s="23">
        <v>0</v>
      </c>
      <c r="W68" s="45">
        <v>270</v>
      </c>
      <c r="X68" s="45">
        <v>271</v>
      </c>
      <c r="Y68" s="45">
        <v>292</v>
      </c>
      <c r="Z68" s="45">
        <v>40</v>
      </c>
      <c r="AA68" s="45">
        <f t="shared" si="41"/>
        <v>6.9416666666666673</v>
      </c>
      <c r="AB68" s="24">
        <f t="shared" si="42"/>
        <v>2082.5</v>
      </c>
      <c r="AD68">
        <f t="shared" si="27"/>
        <v>6.9416666666666673</v>
      </c>
      <c r="AE68" s="24">
        <f t="shared" si="28"/>
        <v>2082.5</v>
      </c>
      <c r="AF68" s="18">
        <f t="shared" si="29"/>
        <v>0</v>
      </c>
      <c r="AG68" s="30">
        <f t="shared" si="30"/>
        <v>1</v>
      </c>
      <c r="AI68" s="31"/>
      <c r="AJ68" s="32"/>
      <c r="AL68" s="33"/>
      <c r="AM68" s="33"/>
      <c r="AN68" s="33"/>
      <c r="AO68" s="33"/>
    </row>
    <row r="69" spans="1:41" x14ac:dyDescent="0.3">
      <c r="A69" s="23">
        <v>68</v>
      </c>
      <c r="B69">
        <v>1</v>
      </c>
      <c r="C69">
        <v>31</v>
      </c>
      <c r="D69" s="24" t="s">
        <v>73</v>
      </c>
      <c r="E69" s="23">
        <v>9</v>
      </c>
      <c r="F69">
        <v>3.9750000000000001</v>
      </c>
      <c r="G69">
        <f t="shared" si="43"/>
        <v>12.975</v>
      </c>
      <c r="H69" s="24">
        <f t="shared" si="44"/>
        <v>0.30635838150289019</v>
      </c>
      <c r="I69" s="23">
        <v>10.166666666666666</v>
      </c>
      <c r="J69">
        <v>3.1</v>
      </c>
      <c r="K69">
        <f t="shared" si="45"/>
        <v>13.266666666666666</v>
      </c>
      <c r="L69" s="24">
        <f t="shared" si="46"/>
        <v>0.23366834170854273</v>
      </c>
      <c r="M69" s="21">
        <v>0.52013888888888882</v>
      </c>
      <c r="N69" s="22" t="s">
        <v>61</v>
      </c>
      <c r="O69" s="23">
        <v>2</v>
      </c>
      <c r="P69">
        <v>158</v>
      </c>
      <c r="Q69">
        <v>174</v>
      </c>
      <c r="R69">
        <v>200</v>
      </c>
      <c r="S69">
        <v>40</v>
      </c>
      <c r="T69">
        <f t="shared" si="39"/>
        <v>443.33333333333337</v>
      </c>
      <c r="U69" s="45">
        <f t="shared" si="40"/>
        <v>133000</v>
      </c>
      <c r="V69" s="23">
        <v>0</v>
      </c>
      <c r="W69" s="45">
        <v>0</v>
      </c>
      <c r="X69" s="45">
        <v>0</v>
      </c>
      <c r="Y69" s="45">
        <v>0</v>
      </c>
      <c r="Z69" s="45">
        <v>40</v>
      </c>
      <c r="AA69" s="45">
        <f t="shared" si="41"/>
        <v>0</v>
      </c>
      <c r="AB69" s="24">
        <f t="shared" si="42"/>
        <v>0</v>
      </c>
      <c r="AD69">
        <f t="shared" si="27"/>
        <v>443.33333333333337</v>
      </c>
      <c r="AE69" s="24">
        <f t="shared" si="28"/>
        <v>133000</v>
      </c>
      <c r="AF69" s="18">
        <f t="shared" si="29"/>
        <v>1</v>
      </c>
      <c r="AG69" s="30">
        <f t="shared" si="30"/>
        <v>0</v>
      </c>
      <c r="AI69" s="31"/>
      <c r="AJ69" s="32"/>
      <c r="AL69" s="33"/>
      <c r="AM69" s="33"/>
      <c r="AN69" s="33"/>
      <c r="AO69" s="33"/>
    </row>
    <row r="70" spans="1:41" x14ac:dyDescent="0.3">
      <c r="A70" s="23">
        <v>69</v>
      </c>
      <c r="B70">
        <v>1</v>
      </c>
      <c r="C70">
        <v>31</v>
      </c>
      <c r="D70" s="24" t="s">
        <v>35</v>
      </c>
      <c r="E70" s="23">
        <v>9</v>
      </c>
      <c r="F70">
        <v>3.9750000000000001</v>
      </c>
      <c r="G70">
        <f t="shared" si="43"/>
        <v>12.975</v>
      </c>
      <c r="H70" s="24">
        <f t="shared" si="44"/>
        <v>0.30635838150289019</v>
      </c>
      <c r="I70" s="23">
        <v>10.166666666666666</v>
      </c>
      <c r="J70">
        <v>3.1</v>
      </c>
      <c r="K70">
        <f t="shared" si="45"/>
        <v>13.266666666666666</v>
      </c>
      <c r="L70" s="24">
        <f t="shared" si="46"/>
        <v>0.23366834170854273</v>
      </c>
      <c r="M70" s="21">
        <v>0.52361111111111114</v>
      </c>
      <c r="N70" s="22" t="s">
        <v>61</v>
      </c>
      <c r="O70" s="23">
        <v>1</v>
      </c>
      <c r="P70">
        <v>283</v>
      </c>
      <c r="Q70">
        <v>219</v>
      </c>
      <c r="R70">
        <v>195</v>
      </c>
      <c r="S70">
        <v>40</v>
      </c>
      <c r="T70">
        <f t="shared" si="39"/>
        <v>58.083333333333336</v>
      </c>
      <c r="U70" s="45">
        <f t="shared" si="40"/>
        <v>17425</v>
      </c>
      <c r="V70" s="23">
        <v>0</v>
      </c>
      <c r="W70" s="45">
        <v>0</v>
      </c>
      <c r="X70" s="45">
        <v>0</v>
      </c>
      <c r="Y70" s="45">
        <v>0</v>
      </c>
      <c r="Z70" s="45">
        <v>40</v>
      </c>
      <c r="AA70" s="45">
        <f t="shared" si="41"/>
        <v>0</v>
      </c>
      <c r="AB70" s="24">
        <f t="shared" si="42"/>
        <v>0</v>
      </c>
      <c r="AD70">
        <f t="shared" si="27"/>
        <v>58.083333333333336</v>
      </c>
      <c r="AE70" s="24">
        <f t="shared" si="28"/>
        <v>17425</v>
      </c>
      <c r="AF70" s="18">
        <f t="shared" si="29"/>
        <v>1</v>
      </c>
      <c r="AG70" s="30">
        <f t="shared" si="30"/>
        <v>0</v>
      </c>
      <c r="AI70" s="31"/>
      <c r="AJ70" s="32"/>
      <c r="AL70" s="33"/>
      <c r="AM70" s="33"/>
      <c r="AN70" s="33"/>
      <c r="AO70" s="33"/>
    </row>
    <row r="71" spans="1:41" x14ac:dyDescent="0.3">
      <c r="A71" s="23">
        <v>70</v>
      </c>
      <c r="B71">
        <v>1</v>
      </c>
      <c r="C71">
        <v>31</v>
      </c>
      <c r="D71" s="24" t="s">
        <v>57</v>
      </c>
      <c r="E71" s="23">
        <v>9</v>
      </c>
      <c r="F71">
        <v>3.9750000000000001</v>
      </c>
      <c r="G71">
        <f t="shared" si="43"/>
        <v>12.975</v>
      </c>
      <c r="H71" s="24">
        <f t="shared" si="44"/>
        <v>0.30635838150289019</v>
      </c>
      <c r="I71" s="23">
        <v>10.166666666666666</v>
      </c>
      <c r="J71">
        <v>3.1</v>
      </c>
      <c r="K71">
        <f t="shared" si="45"/>
        <v>13.266666666666666</v>
      </c>
      <c r="L71" s="24">
        <f t="shared" si="46"/>
        <v>0.23366834170854273</v>
      </c>
      <c r="M71" s="21">
        <v>0.52708333333333335</v>
      </c>
      <c r="N71" s="22" t="s">
        <v>27</v>
      </c>
      <c r="O71" s="23">
        <v>0</v>
      </c>
      <c r="P71">
        <v>0</v>
      </c>
      <c r="Q71">
        <v>0</v>
      </c>
      <c r="R71">
        <v>0</v>
      </c>
      <c r="S71">
        <v>40</v>
      </c>
      <c r="T71">
        <f t="shared" si="39"/>
        <v>0</v>
      </c>
      <c r="U71" s="45">
        <f t="shared" si="40"/>
        <v>0</v>
      </c>
      <c r="V71" s="23">
        <v>0</v>
      </c>
      <c r="W71" s="45">
        <v>0</v>
      </c>
      <c r="X71" s="45">
        <v>0</v>
      </c>
      <c r="Y71" s="45">
        <v>0</v>
      </c>
      <c r="Z71" s="45">
        <v>40</v>
      </c>
      <c r="AA71" s="45">
        <f t="shared" si="41"/>
        <v>0</v>
      </c>
      <c r="AB71" s="24">
        <f t="shared" si="42"/>
        <v>0</v>
      </c>
      <c r="AD71">
        <f t="shared" si="27"/>
        <v>0</v>
      </c>
      <c r="AE71" s="24">
        <f t="shared" si="28"/>
        <v>0</v>
      </c>
      <c r="AF71" s="18" t="e">
        <f t="shared" si="29"/>
        <v>#DIV/0!</v>
      </c>
      <c r="AG71" s="30" t="e">
        <f t="shared" si="30"/>
        <v>#DIV/0!</v>
      </c>
      <c r="AI71" s="31"/>
      <c r="AJ71" s="32"/>
      <c r="AL71" s="33"/>
      <c r="AM71" s="33"/>
      <c r="AN71" s="33"/>
      <c r="AO71" s="33"/>
    </row>
    <row r="72" spans="1:41" x14ac:dyDescent="0.3">
      <c r="A72" s="23">
        <v>71</v>
      </c>
      <c r="B72">
        <v>1</v>
      </c>
      <c r="C72">
        <v>31</v>
      </c>
      <c r="D72" s="24" t="s">
        <v>37</v>
      </c>
      <c r="E72" s="23">
        <v>9</v>
      </c>
      <c r="F72">
        <v>3.9750000000000001</v>
      </c>
      <c r="G72">
        <f t="shared" si="43"/>
        <v>12.975</v>
      </c>
      <c r="H72" s="24">
        <f t="shared" si="44"/>
        <v>0.30635838150289019</v>
      </c>
      <c r="I72" s="23">
        <v>10.166666666666666</v>
      </c>
      <c r="J72">
        <v>3.1</v>
      </c>
      <c r="K72">
        <f t="shared" si="45"/>
        <v>13.266666666666666</v>
      </c>
      <c r="L72" s="24">
        <f t="shared" si="46"/>
        <v>0.23366834170854273</v>
      </c>
      <c r="M72" s="21">
        <v>0.53055555555555556</v>
      </c>
      <c r="N72" s="22" t="s">
        <v>68</v>
      </c>
      <c r="O72" s="23">
        <v>0</v>
      </c>
      <c r="P72">
        <v>0</v>
      </c>
      <c r="Q72">
        <v>0</v>
      </c>
      <c r="R72">
        <v>0</v>
      </c>
      <c r="S72">
        <v>40</v>
      </c>
      <c r="T72">
        <f t="shared" si="39"/>
        <v>0</v>
      </c>
      <c r="U72" s="45">
        <f t="shared" si="40"/>
        <v>0</v>
      </c>
      <c r="V72" s="23">
        <v>3</v>
      </c>
      <c r="W72" s="45">
        <v>37</v>
      </c>
      <c r="X72" s="45">
        <v>32</v>
      </c>
      <c r="Y72" s="45">
        <v>34</v>
      </c>
      <c r="Z72" s="45">
        <v>40</v>
      </c>
      <c r="AA72" s="45">
        <f t="shared" si="41"/>
        <v>858.33333333333337</v>
      </c>
      <c r="AB72" s="24">
        <f t="shared" si="42"/>
        <v>257500</v>
      </c>
      <c r="AD72">
        <f t="shared" si="27"/>
        <v>858.33333333333337</v>
      </c>
      <c r="AE72" s="24">
        <f t="shared" si="28"/>
        <v>257500</v>
      </c>
      <c r="AF72" s="18">
        <f t="shared" si="29"/>
        <v>0</v>
      </c>
      <c r="AG72" s="30">
        <f t="shared" si="30"/>
        <v>1</v>
      </c>
      <c r="AI72" s="31"/>
      <c r="AJ72" s="32"/>
      <c r="AL72" s="33"/>
      <c r="AM72" s="33"/>
      <c r="AN72" s="33"/>
      <c r="AO72" s="33"/>
    </row>
    <row r="73" spans="1:41" x14ac:dyDescent="0.3">
      <c r="A73" s="23">
        <v>72</v>
      </c>
      <c r="B73">
        <v>1</v>
      </c>
      <c r="C73">
        <v>31</v>
      </c>
      <c r="D73" s="24" t="s">
        <v>60</v>
      </c>
      <c r="E73" s="23">
        <v>9</v>
      </c>
      <c r="F73">
        <v>3.9750000000000001</v>
      </c>
      <c r="G73">
        <f t="shared" si="43"/>
        <v>12.975</v>
      </c>
      <c r="H73" s="24">
        <f t="shared" si="44"/>
        <v>0.30635838150289019</v>
      </c>
      <c r="I73" s="23">
        <v>10.166666666666666</v>
      </c>
      <c r="J73">
        <v>3.1</v>
      </c>
      <c r="K73">
        <f t="shared" si="45"/>
        <v>13.266666666666666</v>
      </c>
      <c r="L73" s="24">
        <f t="shared" si="46"/>
        <v>0.23366834170854273</v>
      </c>
      <c r="M73" s="21">
        <v>0.53472222222222221</v>
      </c>
      <c r="N73" s="22" t="s">
        <v>68</v>
      </c>
      <c r="O73" s="23">
        <v>0</v>
      </c>
      <c r="P73">
        <v>0</v>
      </c>
      <c r="Q73">
        <v>0</v>
      </c>
      <c r="R73">
        <v>0</v>
      </c>
      <c r="S73">
        <v>40</v>
      </c>
      <c r="T73">
        <f t="shared" si="39"/>
        <v>0</v>
      </c>
      <c r="U73" s="45">
        <f t="shared" si="40"/>
        <v>0</v>
      </c>
      <c r="V73" s="23">
        <v>1</v>
      </c>
      <c r="W73" s="45">
        <v>101</v>
      </c>
      <c r="X73" s="45">
        <v>96</v>
      </c>
      <c r="Y73" s="45">
        <v>89</v>
      </c>
      <c r="Z73" s="45">
        <v>40</v>
      </c>
      <c r="AA73" s="45">
        <f t="shared" si="41"/>
        <v>23.833333333333332</v>
      </c>
      <c r="AB73" s="24">
        <f t="shared" si="42"/>
        <v>7150</v>
      </c>
      <c r="AD73">
        <f t="shared" si="27"/>
        <v>23.833333333333332</v>
      </c>
      <c r="AE73" s="24">
        <f t="shared" si="28"/>
        <v>7150</v>
      </c>
      <c r="AF73" s="18">
        <f t="shared" si="29"/>
        <v>0</v>
      </c>
      <c r="AG73" s="30">
        <f t="shared" si="30"/>
        <v>1</v>
      </c>
      <c r="AI73" s="31"/>
      <c r="AJ73" s="32"/>
      <c r="AL73" s="33"/>
      <c r="AM73" s="33"/>
      <c r="AN73" s="33"/>
      <c r="AO73" s="33"/>
    </row>
    <row r="74" spans="1:41" x14ac:dyDescent="0.3">
      <c r="A74" s="23">
        <v>73</v>
      </c>
      <c r="B74">
        <v>1</v>
      </c>
      <c r="C74">
        <v>31</v>
      </c>
      <c r="D74" s="24" t="s">
        <v>38</v>
      </c>
      <c r="E74" s="23">
        <v>9</v>
      </c>
      <c r="F74">
        <v>3.9750000000000001</v>
      </c>
      <c r="G74">
        <f t="shared" si="43"/>
        <v>12.975</v>
      </c>
      <c r="H74" s="24">
        <f t="shared" si="44"/>
        <v>0.30635838150289019</v>
      </c>
      <c r="I74" s="23">
        <v>10.166666666666666</v>
      </c>
      <c r="J74">
        <v>3.1</v>
      </c>
      <c r="K74">
        <f t="shared" si="45"/>
        <v>13.266666666666666</v>
      </c>
      <c r="L74" s="24">
        <f t="shared" si="46"/>
        <v>0.23366834170854273</v>
      </c>
      <c r="M74" s="21">
        <v>0.53680555555555554</v>
      </c>
      <c r="N74" s="22" t="s">
        <v>27</v>
      </c>
      <c r="O74" s="23">
        <v>0</v>
      </c>
      <c r="P74">
        <v>0</v>
      </c>
      <c r="Q74">
        <v>0</v>
      </c>
      <c r="R74">
        <v>0</v>
      </c>
      <c r="S74">
        <v>40</v>
      </c>
      <c r="T74">
        <f t="shared" si="39"/>
        <v>0</v>
      </c>
      <c r="U74" s="45">
        <f t="shared" si="40"/>
        <v>0</v>
      </c>
      <c r="V74" s="23">
        <v>0</v>
      </c>
      <c r="W74" s="45">
        <v>0</v>
      </c>
      <c r="X74" s="45">
        <v>0</v>
      </c>
      <c r="Y74" s="45">
        <v>0</v>
      </c>
      <c r="Z74" s="45">
        <v>40</v>
      </c>
      <c r="AA74" s="45">
        <f t="shared" si="41"/>
        <v>0</v>
      </c>
      <c r="AB74" s="24">
        <f t="shared" si="42"/>
        <v>0</v>
      </c>
      <c r="AD74">
        <f t="shared" si="27"/>
        <v>0</v>
      </c>
      <c r="AE74" s="24">
        <f t="shared" si="28"/>
        <v>0</v>
      </c>
      <c r="AF74" s="18" t="e">
        <f t="shared" si="29"/>
        <v>#DIV/0!</v>
      </c>
      <c r="AG74" s="30" t="e">
        <f t="shared" si="30"/>
        <v>#DIV/0!</v>
      </c>
      <c r="AI74" s="31"/>
      <c r="AJ74" s="32"/>
      <c r="AL74" s="33"/>
      <c r="AM74" s="33"/>
      <c r="AN74" s="33"/>
      <c r="AO74" s="33"/>
    </row>
    <row r="75" spans="1:41" x14ac:dyDescent="0.3">
      <c r="A75" s="23">
        <v>74</v>
      </c>
      <c r="B75">
        <v>1</v>
      </c>
      <c r="C75">
        <v>31</v>
      </c>
      <c r="D75" s="24" t="s">
        <v>39</v>
      </c>
      <c r="E75" s="23">
        <v>9</v>
      </c>
      <c r="F75">
        <v>3.9750000000000001</v>
      </c>
      <c r="G75">
        <f t="shared" si="43"/>
        <v>12.975</v>
      </c>
      <c r="H75" s="24">
        <f t="shared" si="44"/>
        <v>0.30635838150289019</v>
      </c>
      <c r="I75" s="23">
        <v>10.166666666666666</v>
      </c>
      <c r="J75">
        <v>3.1</v>
      </c>
      <c r="K75">
        <f t="shared" si="45"/>
        <v>13.266666666666666</v>
      </c>
      <c r="L75" s="24">
        <f t="shared" si="46"/>
        <v>0.23366834170854273</v>
      </c>
      <c r="M75" s="21">
        <v>0.73958333333333337</v>
      </c>
      <c r="N75" s="22" t="s">
        <v>68</v>
      </c>
      <c r="O75" s="23">
        <v>0</v>
      </c>
      <c r="P75">
        <v>0</v>
      </c>
      <c r="Q75">
        <v>0</v>
      </c>
      <c r="R75">
        <v>0</v>
      </c>
      <c r="S75">
        <v>40</v>
      </c>
      <c r="T75">
        <f t="shared" si="39"/>
        <v>0</v>
      </c>
      <c r="U75" s="45">
        <f t="shared" si="40"/>
        <v>0</v>
      </c>
      <c r="V75" s="23">
        <v>1</v>
      </c>
      <c r="W75" s="45">
        <v>94</v>
      </c>
      <c r="X75" s="45">
        <v>109</v>
      </c>
      <c r="Y75" s="45">
        <v>112</v>
      </c>
      <c r="Z75" s="45">
        <v>40</v>
      </c>
      <c r="AA75" s="45">
        <f t="shared" si="41"/>
        <v>26.25</v>
      </c>
      <c r="AB75" s="24">
        <f t="shared" si="42"/>
        <v>7875</v>
      </c>
      <c r="AD75">
        <f t="shared" si="27"/>
        <v>26.25</v>
      </c>
      <c r="AE75" s="24">
        <f t="shared" si="28"/>
        <v>7875</v>
      </c>
      <c r="AF75" s="18">
        <f t="shared" si="29"/>
        <v>0</v>
      </c>
      <c r="AG75" s="30">
        <f t="shared" si="30"/>
        <v>1</v>
      </c>
      <c r="AI75" s="31"/>
      <c r="AJ75" s="32"/>
      <c r="AL75" s="33"/>
      <c r="AM75" s="33"/>
      <c r="AN75" s="33"/>
      <c r="AO75" s="33"/>
    </row>
    <row r="76" spans="1:41" x14ac:dyDescent="0.3">
      <c r="A76" s="23">
        <v>75</v>
      </c>
      <c r="B76">
        <v>1</v>
      </c>
      <c r="C76">
        <v>31</v>
      </c>
      <c r="D76" s="24" t="s">
        <v>40</v>
      </c>
      <c r="E76" s="23">
        <v>9</v>
      </c>
      <c r="F76">
        <v>3.9750000000000001</v>
      </c>
      <c r="G76">
        <f t="shared" si="43"/>
        <v>12.975</v>
      </c>
      <c r="H76" s="24">
        <f t="shared" si="44"/>
        <v>0.30635838150289019</v>
      </c>
      <c r="I76" s="23">
        <v>10.166666666666666</v>
      </c>
      <c r="J76">
        <v>3.1</v>
      </c>
      <c r="K76">
        <f t="shared" si="45"/>
        <v>13.266666666666666</v>
      </c>
      <c r="L76" s="24">
        <f t="shared" si="46"/>
        <v>0.23366834170854273</v>
      </c>
      <c r="M76" s="21">
        <v>0.74305555555555547</v>
      </c>
      <c r="N76" s="22" t="s">
        <v>68</v>
      </c>
      <c r="O76" s="23">
        <v>0</v>
      </c>
      <c r="P76">
        <v>0</v>
      </c>
      <c r="Q76">
        <v>0</v>
      </c>
      <c r="R76">
        <v>0</v>
      </c>
      <c r="S76">
        <v>40</v>
      </c>
      <c r="T76">
        <f t="shared" si="39"/>
        <v>0</v>
      </c>
      <c r="U76" s="45">
        <f t="shared" si="40"/>
        <v>0</v>
      </c>
      <c r="V76" s="23">
        <v>1</v>
      </c>
      <c r="W76" s="45">
        <v>22</v>
      </c>
      <c r="X76" s="45">
        <v>20</v>
      </c>
      <c r="Y76" s="45">
        <v>17</v>
      </c>
      <c r="Z76" s="45">
        <v>40</v>
      </c>
      <c r="AA76" s="45">
        <f t="shared" si="41"/>
        <v>4.916666666666667</v>
      </c>
      <c r="AB76" s="24">
        <f t="shared" si="42"/>
        <v>1475</v>
      </c>
      <c r="AD76">
        <f t="shared" si="27"/>
        <v>4.916666666666667</v>
      </c>
      <c r="AE76" s="24">
        <f t="shared" si="28"/>
        <v>1475</v>
      </c>
      <c r="AF76" s="18">
        <f t="shared" si="29"/>
        <v>0</v>
      </c>
      <c r="AG76" s="30">
        <f t="shared" si="30"/>
        <v>1</v>
      </c>
      <c r="AI76" s="31"/>
      <c r="AJ76" s="32"/>
      <c r="AL76" s="33"/>
      <c r="AM76" s="33"/>
      <c r="AN76" s="33"/>
      <c r="AO76" s="33"/>
    </row>
    <row r="77" spans="1:41" x14ac:dyDescent="0.3">
      <c r="A77" s="23">
        <v>76</v>
      </c>
      <c r="B77">
        <v>1</v>
      </c>
      <c r="C77">
        <v>31</v>
      </c>
      <c r="D77" s="24" t="s">
        <v>41</v>
      </c>
      <c r="E77" s="23">
        <v>9</v>
      </c>
      <c r="F77">
        <v>3.9750000000000001</v>
      </c>
      <c r="G77">
        <f t="shared" si="43"/>
        <v>12.975</v>
      </c>
      <c r="H77" s="24">
        <f t="shared" si="44"/>
        <v>0.30635838150289019</v>
      </c>
      <c r="I77" s="23">
        <v>10.166666666666666</v>
      </c>
      <c r="J77">
        <v>3.1</v>
      </c>
      <c r="K77">
        <f t="shared" si="45"/>
        <v>13.266666666666666</v>
      </c>
      <c r="L77" s="24">
        <f t="shared" si="46"/>
        <v>0.23366834170854273</v>
      </c>
      <c r="M77" s="21">
        <v>0.74722222222222223</v>
      </c>
      <c r="N77" s="22" t="s">
        <v>74</v>
      </c>
      <c r="O77" s="23">
        <v>0</v>
      </c>
      <c r="P77">
        <v>0</v>
      </c>
      <c r="Q77">
        <v>0</v>
      </c>
      <c r="R77">
        <v>0</v>
      </c>
      <c r="S77">
        <v>40</v>
      </c>
      <c r="T77">
        <f t="shared" si="39"/>
        <v>0</v>
      </c>
      <c r="U77" s="45">
        <f t="shared" si="40"/>
        <v>0</v>
      </c>
      <c r="V77" s="23">
        <v>0</v>
      </c>
      <c r="W77" s="45">
        <v>0</v>
      </c>
      <c r="X77" s="45">
        <v>0</v>
      </c>
      <c r="Y77" s="45">
        <v>0</v>
      </c>
      <c r="Z77" s="45">
        <v>40</v>
      </c>
      <c r="AA77" s="45">
        <f t="shared" si="41"/>
        <v>0</v>
      </c>
      <c r="AB77" s="24">
        <f t="shared" si="42"/>
        <v>0</v>
      </c>
      <c r="AD77">
        <f t="shared" si="27"/>
        <v>0</v>
      </c>
      <c r="AE77" s="24">
        <f t="shared" si="28"/>
        <v>0</v>
      </c>
      <c r="AF77" s="18" t="e">
        <f t="shared" si="29"/>
        <v>#DIV/0!</v>
      </c>
      <c r="AG77" s="30" t="e">
        <f t="shared" si="30"/>
        <v>#DIV/0!</v>
      </c>
      <c r="AI77" s="31"/>
      <c r="AJ77" s="32"/>
      <c r="AL77" s="33"/>
      <c r="AM77" s="33"/>
      <c r="AN77" s="33"/>
      <c r="AO77" s="33"/>
    </row>
    <row r="78" spans="1:41" x14ac:dyDescent="0.3">
      <c r="A78" s="23">
        <v>77</v>
      </c>
      <c r="B78">
        <v>1</v>
      </c>
      <c r="C78">
        <v>31</v>
      </c>
      <c r="D78" s="24" t="s">
        <v>42</v>
      </c>
      <c r="E78" s="23">
        <v>9</v>
      </c>
      <c r="F78">
        <v>3.9750000000000001</v>
      </c>
      <c r="G78">
        <f t="shared" si="43"/>
        <v>12.975</v>
      </c>
      <c r="H78" s="24">
        <f t="shared" si="44"/>
        <v>0.30635838150289019</v>
      </c>
      <c r="I78" s="23">
        <v>10.166666666666666</v>
      </c>
      <c r="J78">
        <v>3.1</v>
      </c>
      <c r="K78">
        <f t="shared" si="45"/>
        <v>13.266666666666666</v>
      </c>
      <c r="L78" s="24">
        <f t="shared" si="46"/>
        <v>0.23366834170854273</v>
      </c>
      <c r="M78" s="21">
        <v>0.75138888888888899</v>
      </c>
      <c r="N78" s="22" t="s">
        <v>61</v>
      </c>
      <c r="O78" s="23">
        <v>0</v>
      </c>
      <c r="P78">
        <v>277</v>
      </c>
      <c r="Q78">
        <v>172</v>
      </c>
      <c r="R78">
        <v>224</v>
      </c>
      <c r="S78">
        <v>40</v>
      </c>
      <c r="T78">
        <f t="shared" si="39"/>
        <v>5.6083333333333334</v>
      </c>
      <c r="U78" s="45">
        <f t="shared" si="40"/>
        <v>1682.5</v>
      </c>
      <c r="V78" s="23">
        <v>0</v>
      </c>
      <c r="W78" s="45">
        <v>0</v>
      </c>
      <c r="X78" s="45">
        <v>0</v>
      </c>
      <c r="Y78" s="45">
        <v>0</v>
      </c>
      <c r="Z78" s="45">
        <v>40</v>
      </c>
      <c r="AA78" s="45">
        <f t="shared" si="41"/>
        <v>0</v>
      </c>
      <c r="AB78" s="24">
        <f t="shared" si="42"/>
        <v>0</v>
      </c>
      <c r="AD78">
        <f t="shared" si="27"/>
        <v>5.6083333333333334</v>
      </c>
      <c r="AE78" s="24">
        <f t="shared" si="28"/>
        <v>1682.5</v>
      </c>
      <c r="AF78" s="18">
        <f t="shared" si="29"/>
        <v>1</v>
      </c>
      <c r="AG78" s="30">
        <f t="shared" si="30"/>
        <v>0</v>
      </c>
      <c r="AI78" s="31"/>
      <c r="AJ78" s="32"/>
      <c r="AL78" s="33"/>
      <c r="AM78" s="33"/>
      <c r="AN78" s="33"/>
      <c r="AO78" s="33"/>
    </row>
    <row r="79" spans="1:41" x14ac:dyDescent="0.3">
      <c r="A79" s="23">
        <v>78</v>
      </c>
      <c r="B79">
        <v>1</v>
      </c>
      <c r="C79">
        <v>31</v>
      </c>
      <c r="D79" s="24" t="s">
        <v>44</v>
      </c>
      <c r="E79" s="23">
        <v>9</v>
      </c>
      <c r="F79">
        <v>3.9750000000000001</v>
      </c>
      <c r="G79">
        <f t="shared" si="43"/>
        <v>12.975</v>
      </c>
      <c r="H79" s="24">
        <f t="shared" si="44"/>
        <v>0.30635838150289019</v>
      </c>
      <c r="I79" s="23">
        <v>10.166666666666666</v>
      </c>
      <c r="J79">
        <v>3.1</v>
      </c>
      <c r="K79">
        <f t="shared" si="45"/>
        <v>13.266666666666666</v>
      </c>
      <c r="L79" s="24">
        <f t="shared" si="46"/>
        <v>0.23366834170854273</v>
      </c>
      <c r="M79" s="21">
        <v>0.75694444444444453</v>
      </c>
      <c r="N79" s="22" t="s">
        <v>68</v>
      </c>
      <c r="O79" s="23">
        <v>0</v>
      </c>
      <c r="P79">
        <v>0</v>
      </c>
      <c r="Q79">
        <v>0</v>
      </c>
      <c r="R79">
        <v>0</v>
      </c>
      <c r="S79">
        <v>40</v>
      </c>
      <c r="T79">
        <f t="shared" si="39"/>
        <v>0</v>
      </c>
      <c r="U79" s="45">
        <f t="shared" si="40"/>
        <v>0</v>
      </c>
      <c r="V79" s="23">
        <v>1</v>
      </c>
      <c r="W79" s="45">
        <v>27</v>
      </c>
      <c r="X79" s="45">
        <v>21</v>
      </c>
      <c r="Y79" s="45">
        <v>22</v>
      </c>
      <c r="Z79" s="45">
        <v>40</v>
      </c>
      <c r="AA79" s="45">
        <f t="shared" si="41"/>
        <v>5.833333333333333</v>
      </c>
      <c r="AB79" s="24">
        <f t="shared" si="42"/>
        <v>1750</v>
      </c>
      <c r="AD79">
        <f t="shared" si="27"/>
        <v>5.833333333333333</v>
      </c>
      <c r="AE79" s="24">
        <f t="shared" si="28"/>
        <v>1750</v>
      </c>
      <c r="AF79" s="18">
        <f t="shared" si="29"/>
        <v>0</v>
      </c>
      <c r="AG79" s="30">
        <f t="shared" si="30"/>
        <v>1</v>
      </c>
      <c r="AI79" s="31"/>
      <c r="AJ79" s="32"/>
      <c r="AL79" s="33"/>
      <c r="AM79" s="33"/>
      <c r="AN79" s="33"/>
      <c r="AO79" s="33"/>
    </row>
    <row r="80" spans="1:41" x14ac:dyDescent="0.3">
      <c r="A80" s="23">
        <v>79</v>
      </c>
      <c r="B80">
        <v>1</v>
      </c>
      <c r="C80">
        <v>31</v>
      </c>
      <c r="D80" s="24" t="s">
        <v>45</v>
      </c>
      <c r="E80" s="23">
        <v>9</v>
      </c>
      <c r="F80">
        <v>3.9750000000000001</v>
      </c>
      <c r="G80">
        <f t="shared" si="43"/>
        <v>12.975</v>
      </c>
      <c r="H80" s="24">
        <f t="shared" si="44"/>
        <v>0.30635838150289019</v>
      </c>
      <c r="I80" s="23">
        <v>10.166666666666666</v>
      </c>
      <c r="J80">
        <v>3.1</v>
      </c>
      <c r="K80">
        <f t="shared" si="45"/>
        <v>13.266666666666666</v>
      </c>
      <c r="L80" s="24">
        <f t="shared" si="46"/>
        <v>0.23366834170854273</v>
      </c>
      <c r="M80" s="21">
        <v>0.76111111111111107</v>
      </c>
      <c r="N80" s="22" t="s">
        <v>75</v>
      </c>
      <c r="O80" s="23">
        <v>0</v>
      </c>
      <c r="P80">
        <v>0</v>
      </c>
      <c r="Q80">
        <v>0</v>
      </c>
      <c r="R80">
        <v>0</v>
      </c>
      <c r="S80">
        <v>40</v>
      </c>
      <c r="T80">
        <f t="shared" si="39"/>
        <v>0</v>
      </c>
      <c r="U80" s="45">
        <f t="shared" si="40"/>
        <v>0</v>
      </c>
      <c r="V80" s="23">
        <v>0</v>
      </c>
      <c r="W80" s="45">
        <v>0</v>
      </c>
      <c r="X80" s="45">
        <v>0</v>
      </c>
      <c r="Y80" s="45">
        <v>0</v>
      </c>
      <c r="Z80" s="45">
        <v>40</v>
      </c>
      <c r="AA80" s="45">
        <f t="shared" si="41"/>
        <v>0</v>
      </c>
      <c r="AB80" s="24">
        <f t="shared" si="42"/>
        <v>0</v>
      </c>
      <c r="AD80">
        <f t="shared" si="27"/>
        <v>0</v>
      </c>
      <c r="AE80" s="24">
        <f t="shared" si="28"/>
        <v>0</v>
      </c>
      <c r="AF80" s="18" t="e">
        <f t="shared" si="29"/>
        <v>#DIV/0!</v>
      </c>
      <c r="AG80" s="30" t="e">
        <f t="shared" si="30"/>
        <v>#DIV/0!</v>
      </c>
      <c r="AI80" s="31"/>
      <c r="AJ80" s="32"/>
      <c r="AL80" s="33"/>
      <c r="AM80" s="33"/>
      <c r="AN80" s="33"/>
      <c r="AO80" s="33"/>
    </row>
    <row r="81" spans="1:41" x14ac:dyDescent="0.3">
      <c r="A81" s="23">
        <v>80</v>
      </c>
      <c r="B81">
        <v>1</v>
      </c>
      <c r="C81">
        <v>31</v>
      </c>
      <c r="D81" s="24" t="s">
        <v>46</v>
      </c>
      <c r="E81" s="23">
        <v>9</v>
      </c>
      <c r="F81">
        <v>3.9750000000000001</v>
      </c>
      <c r="G81">
        <f t="shared" si="43"/>
        <v>12.975</v>
      </c>
      <c r="H81" s="24">
        <f t="shared" si="44"/>
        <v>0.30635838150289019</v>
      </c>
      <c r="I81" s="23">
        <v>10.166666666666666</v>
      </c>
      <c r="J81">
        <v>3.1</v>
      </c>
      <c r="K81">
        <f t="shared" si="45"/>
        <v>13.266666666666666</v>
      </c>
      <c r="L81" s="24">
        <f t="shared" si="46"/>
        <v>0.23366834170854273</v>
      </c>
      <c r="M81" s="21">
        <v>0.76458333333333339</v>
      </c>
      <c r="N81" s="22" t="s">
        <v>68</v>
      </c>
      <c r="O81" s="23">
        <v>0</v>
      </c>
      <c r="P81">
        <v>0</v>
      </c>
      <c r="Q81">
        <v>0</v>
      </c>
      <c r="R81">
        <v>0</v>
      </c>
      <c r="S81">
        <v>40</v>
      </c>
      <c r="T81">
        <f t="shared" si="39"/>
        <v>0</v>
      </c>
      <c r="U81" s="45">
        <f t="shared" si="40"/>
        <v>0</v>
      </c>
      <c r="V81" s="23">
        <v>1</v>
      </c>
      <c r="W81" s="45">
        <v>43</v>
      </c>
      <c r="X81" s="45">
        <v>39</v>
      </c>
      <c r="Y81" s="45">
        <v>45</v>
      </c>
      <c r="Z81" s="45">
        <v>40</v>
      </c>
      <c r="AA81" s="45">
        <f t="shared" si="41"/>
        <v>10.583333333333334</v>
      </c>
      <c r="AB81" s="24">
        <f t="shared" si="42"/>
        <v>3175</v>
      </c>
      <c r="AD81">
        <f t="shared" si="27"/>
        <v>10.583333333333334</v>
      </c>
      <c r="AE81" s="24">
        <f t="shared" si="28"/>
        <v>3175</v>
      </c>
      <c r="AF81" s="18">
        <f t="shared" si="29"/>
        <v>0</v>
      </c>
      <c r="AG81" s="30">
        <f t="shared" si="30"/>
        <v>1</v>
      </c>
      <c r="AI81" s="31"/>
      <c r="AJ81" s="32"/>
      <c r="AL81" s="33"/>
      <c r="AM81" s="33"/>
      <c r="AN81" s="33"/>
      <c r="AO81" s="33"/>
    </row>
    <row r="82" spans="1:41" x14ac:dyDescent="0.3">
      <c r="A82" s="23">
        <v>81</v>
      </c>
      <c r="B82">
        <v>1</v>
      </c>
      <c r="C82">
        <v>31</v>
      </c>
      <c r="D82" s="24" t="s">
        <v>47</v>
      </c>
      <c r="E82" s="23">
        <v>9</v>
      </c>
      <c r="F82">
        <v>3.9750000000000001</v>
      </c>
      <c r="G82">
        <f t="shared" si="43"/>
        <v>12.975</v>
      </c>
      <c r="H82" s="24">
        <f t="shared" si="44"/>
        <v>0.30635838150289019</v>
      </c>
      <c r="I82" s="23">
        <v>10.166666666666666</v>
      </c>
      <c r="J82">
        <v>3.1</v>
      </c>
      <c r="K82">
        <f t="shared" si="45"/>
        <v>13.266666666666666</v>
      </c>
      <c r="L82" s="24">
        <f t="shared" si="46"/>
        <v>0.23366834170854273</v>
      </c>
      <c r="M82" s="21">
        <v>0.76666666666666661</v>
      </c>
      <c r="N82" s="22" t="s">
        <v>27</v>
      </c>
      <c r="O82" s="23">
        <v>0</v>
      </c>
      <c r="P82">
        <v>0</v>
      </c>
      <c r="Q82">
        <v>0</v>
      </c>
      <c r="R82">
        <v>0</v>
      </c>
      <c r="S82">
        <v>40</v>
      </c>
      <c r="T82">
        <f t="shared" si="39"/>
        <v>0</v>
      </c>
      <c r="U82" s="45">
        <f t="shared" si="40"/>
        <v>0</v>
      </c>
      <c r="V82" s="23">
        <v>0</v>
      </c>
      <c r="W82" s="45">
        <v>0</v>
      </c>
      <c r="X82" s="45">
        <v>0</v>
      </c>
      <c r="Y82" s="45">
        <v>0</v>
      </c>
      <c r="Z82" s="45">
        <v>40</v>
      </c>
      <c r="AA82" s="45">
        <f t="shared" si="41"/>
        <v>0</v>
      </c>
      <c r="AB82" s="24">
        <f t="shared" si="42"/>
        <v>0</v>
      </c>
      <c r="AD82">
        <f t="shared" si="27"/>
        <v>0</v>
      </c>
      <c r="AE82" s="24">
        <f t="shared" si="28"/>
        <v>0</v>
      </c>
      <c r="AF82" s="18" t="e">
        <f t="shared" si="29"/>
        <v>#DIV/0!</v>
      </c>
      <c r="AG82" s="30" t="e">
        <f t="shared" si="30"/>
        <v>#DIV/0!</v>
      </c>
      <c r="AI82" s="31"/>
      <c r="AJ82" s="32"/>
      <c r="AL82" s="33"/>
      <c r="AM82" s="33"/>
      <c r="AN82" s="33"/>
      <c r="AO82" s="33"/>
    </row>
    <row r="83" spans="1:41" x14ac:dyDescent="0.3">
      <c r="A83" s="23">
        <v>82</v>
      </c>
      <c r="B83">
        <v>1</v>
      </c>
      <c r="C83">
        <v>31</v>
      </c>
      <c r="D83" s="24" t="s">
        <v>49</v>
      </c>
      <c r="E83" s="23">
        <v>9</v>
      </c>
      <c r="F83">
        <v>3.9750000000000001</v>
      </c>
      <c r="G83">
        <f t="shared" si="43"/>
        <v>12.975</v>
      </c>
      <c r="H83" s="24">
        <f t="shared" si="44"/>
        <v>0.30635838150289019</v>
      </c>
      <c r="I83" s="23">
        <v>10.166666666666666</v>
      </c>
      <c r="J83">
        <v>3.1</v>
      </c>
      <c r="K83">
        <f t="shared" si="45"/>
        <v>13.266666666666666</v>
      </c>
      <c r="L83" s="24">
        <f t="shared" si="46"/>
        <v>0.23366834170854273</v>
      </c>
      <c r="M83" s="21">
        <v>0.7715277777777777</v>
      </c>
      <c r="N83" s="22" t="s">
        <v>61</v>
      </c>
      <c r="O83" s="23">
        <v>1</v>
      </c>
      <c r="P83">
        <v>86</v>
      </c>
      <c r="Q83">
        <v>77</v>
      </c>
      <c r="R83">
        <v>60</v>
      </c>
      <c r="S83">
        <v>40</v>
      </c>
      <c r="T83">
        <f t="shared" si="39"/>
        <v>18.583333333333332</v>
      </c>
      <c r="U83" s="45">
        <f t="shared" si="40"/>
        <v>5575</v>
      </c>
      <c r="V83" s="23">
        <v>0</v>
      </c>
      <c r="W83" s="45">
        <v>0</v>
      </c>
      <c r="X83" s="45">
        <v>0</v>
      </c>
      <c r="Y83" s="45">
        <v>0</v>
      </c>
      <c r="Z83" s="45">
        <v>40</v>
      </c>
      <c r="AA83" s="45">
        <f t="shared" si="41"/>
        <v>0</v>
      </c>
      <c r="AB83" s="24">
        <f t="shared" si="42"/>
        <v>0</v>
      </c>
      <c r="AD83">
        <f t="shared" si="27"/>
        <v>18.583333333333332</v>
      </c>
      <c r="AE83" s="24">
        <f t="shared" si="28"/>
        <v>5575</v>
      </c>
      <c r="AF83" s="18">
        <f t="shared" si="29"/>
        <v>1</v>
      </c>
      <c r="AG83" s="30">
        <f t="shared" si="30"/>
        <v>0</v>
      </c>
      <c r="AI83" s="31"/>
      <c r="AJ83" s="32"/>
      <c r="AL83" s="33"/>
      <c r="AM83" s="33"/>
      <c r="AN83" s="33"/>
      <c r="AO83" s="33"/>
    </row>
    <row r="84" spans="1:41" x14ac:dyDescent="0.3">
      <c r="A84" s="23">
        <v>83</v>
      </c>
      <c r="B84">
        <v>1</v>
      </c>
      <c r="C84">
        <v>31</v>
      </c>
      <c r="D84" s="24" t="s">
        <v>51</v>
      </c>
      <c r="E84" s="23">
        <v>9</v>
      </c>
      <c r="F84">
        <v>3.9750000000000001</v>
      </c>
      <c r="G84">
        <f t="shared" si="43"/>
        <v>12.975</v>
      </c>
      <c r="H84" s="24">
        <f t="shared" si="44"/>
        <v>0.30635838150289019</v>
      </c>
      <c r="I84" s="23">
        <v>10.166666666666666</v>
      </c>
      <c r="J84">
        <v>3.1</v>
      </c>
      <c r="K84">
        <f t="shared" si="45"/>
        <v>13.266666666666666</v>
      </c>
      <c r="L84" s="24">
        <f t="shared" si="46"/>
        <v>0.23366834170854273</v>
      </c>
      <c r="M84" s="21">
        <v>0.77430555555555547</v>
      </c>
      <c r="N84" s="22" t="s">
        <v>27</v>
      </c>
      <c r="O84" s="23">
        <v>0</v>
      </c>
      <c r="P84">
        <v>0</v>
      </c>
      <c r="Q84">
        <v>0</v>
      </c>
      <c r="R84">
        <v>0</v>
      </c>
      <c r="S84">
        <v>40</v>
      </c>
      <c r="T84">
        <f t="shared" si="39"/>
        <v>0</v>
      </c>
      <c r="U84" s="45">
        <f t="shared" si="40"/>
        <v>0</v>
      </c>
      <c r="V84" s="23">
        <v>0</v>
      </c>
      <c r="W84" s="45">
        <v>0</v>
      </c>
      <c r="X84" s="45">
        <v>0</v>
      </c>
      <c r="Y84" s="45">
        <v>0</v>
      </c>
      <c r="Z84" s="45">
        <v>40</v>
      </c>
      <c r="AA84" s="45">
        <f t="shared" si="41"/>
        <v>0</v>
      </c>
      <c r="AB84" s="24">
        <f t="shared" si="42"/>
        <v>0</v>
      </c>
      <c r="AD84">
        <f t="shared" si="27"/>
        <v>0</v>
      </c>
      <c r="AE84" s="24">
        <f t="shared" si="28"/>
        <v>0</v>
      </c>
      <c r="AF84" s="18" t="e">
        <f t="shared" si="29"/>
        <v>#DIV/0!</v>
      </c>
      <c r="AG84" s="30" t="e">
        <f t="shared" si="30"/>
        <v>#DIV/0!</v>
      </c>
      <c r="AI84" s="31"/>
      <c r="AJ84" s="32"/>
      <c r="AL84" s="33"/>
      <c r="AM84" s="33"/>
      <c r="AN84" s="33"/>
      <c r="AO84" s="33"/>
    </row>
    <row r="85" spans="1:41" x14ac:dyDescent="0.3">
      <c r="A85" s="23">
        <v>84</v>
      </c>
      <c r="B85">
        <v>1</v>
      </c>
      <c r="C85">
        <v>31</v>
      </c>
      <c r="D85" s="24" t="s">
        <v>52</v>
      </c>
      <c r="E85" s="23">
        <v>9</v>
      </c>
      <c r="F85">
        <v>3.9750000000000001</v>
      </c>
      <c r="G85">
        <f t="shared" si="43"/>
        <v>12.975</v>
      </c>
      <c r="H85" s="24">
        <f t="shared" si="44"/>
        <v>0.30635838150289019</v>
      </c>
      <c r="I85" s="23">
        <v>10.166666666666666</v>
      </c>
      <c r="J85">
        <v>3.1</v>
      </c>
      <c r="K85">
        <f t="shared" si="45"/>
        <v>13.266666666666666</v>
      </c>
      <c r="L85" s="24">
        <f t="shared" si="46"/>
        <v>0.23366834170854273</v>
      </c>
      <c r="M85" s="21">
        <v>0.77708333333333324</v>
      </c>
      <c r="N85" s="22" t="s">
        <v>76</v>
      </c>
      <c r="O85" s="23">
        <v>2</v>
      </c>
      <c r="P85">
        <v>206</v>
      </c>
      <c r="Q85">
        <v>217</v>
      </c>
      <c r="R85">
        <v>236</v>
      </c>
      <c r="S85">
        <v>40</v>
      </c>
      <c r="T85">
        <f t="shared" si="39"/>
        <v>549.16666666666663</v>
      </c>
      <c r="U85" s="45">
        <f t="shared" si="40"/>
        <v>164750</v>
      </c>
      <c r="V85" s="23">
        <v>0</v>
      </c>
      <c r="W85" s="45">
        <v>0</v>
      </c>
      <c r="X85" s="45">
        <v>0</v>
      </c>
      <c r="Y85" s="45">
        <v>0</v>
      </c>
      <c r="Z85" s="45">
        <v>40</v>
      </c>
      <c r="AA85" s="45">
        <f t="shared" si="41"/>
        <v>0</v>
      </c>
      <c r="AB85" s="24">
        <f t="shared" si="42"/>
        <v>0</v>
      </c>
      <c r="AD85">
        <f t="shared" si="27"/>
        <v>549.16666666666663</v>
      </c>
      <c r="AE85" s="24">
        <f t="shared" si="28"/>
        <v>164750</v>
      </c>
      <c r="AF85" s="18">
        <f t="shared" si="29"/>
        <v>1</v>
      </c>
      <c r="AG85" s="30">
        <f t="shared" si="30"/>
        <v>0</v>
      </c>
      <c r="AI85" s="31"/>
      <c r="AJ85" s="32"/>
      <c r="AL85" s="33"/>
      <c r="AM85" s="33"/>
      <c r="AN85" s="33"/>
      <c r="AO85" s="33"/>
    </row>
    <row r="86" spans="1:41" s="28" customFormat="1" ht="15" thickBot="1" x14ac:dyDescent="0.35">
      <c r="A86" s="27">
        <v>85</v>
      </c>
      <c r="B86" s="28">
        <v>1</v>
      </c>
      <c r="C86" s="28">
        <v>31</v>
      </c>
      <c r="D86" s="29" t="s">
        <v>53</v>
      </c>
      <c r="E86" s="27">
        <v>9</v>
      </c>
      <c r="F86" s="28">
        <v>3.9750000000000001</v>
      </c>
      <c r="G86" s="28">
        <f t="shared" si="43"/>
        <v>12.975</v>
      </c>
      <c r="H86" s="29">
        <f t="shared" si="44"/>
        <v>0.30635838150289019</v>
      </c>
      <c r="I86" s="27">
        <v>10.166666666666666</v>
      </c>
      <c r="J86" s="28">
        <v>3.1</v>
      </c>
      <c r="K86" s="28">
        <f t="shared" si="45"/>
        <v>13.266666666666666</v>
      </c>
      <c r="L86" s="29">
        <f t="shared" si="46"/>
        <v>0.23366834170854273</v>
      </c>
      <c r="M86" s="25">
        <v>0.78125</v>
      </c>
      <c r="N86" s="26" t="s">
        <v>68</v>
      </c>
      <c r="O86" s="27">
        <v>1</v>
      </c>
      <c r="P86" s="28">
        <v>26</v>
      </c>
      <c r="Q86" s="28">
        <v>32</v>
      </c>
      <c r="R86" s="28">
        <v>42</v>
      </c>
      <c r="S86" s="28">
        <v>40</v>
      </c>
      <c r="T86" s="28">
        <f t="shared" si="39"/>
        <v>8.3333333333333339</v>
      </c>
      <c r="U86" s="28">
        <f t="shared" si="40"/>
        <v>2500</v>
      </c>
      <c r="V86" s="27">
        <v>2</v>
      </c>
      <c r="W86" s="28">
        <v>111</v>
      </c>
      <c r="X86" s="28">
        <v>100</v>
      </c>
      <c r="Y86" s="28">
        <v>88</v>
      </c>
      <c r="Z86" s="28">
        <v>40</v>
      </c>
      <c r="AA86" s="28">
        <f t="shared" si="41"/>
        <v>249.16666666666669</v>
      </c>
      <c r="AB86" s="29">
        <f t="shared" si="42"/>
        <v>74750</v>
      </c>
      <c r="AD86" s="28">
        <f t="shared" si="27"/>
        <v>257.5</v>
      </c>
      <c r="AE86" s="29">
        <f t="shared" si="28"/>
        <v>77250</v>
      </c>
      <c r="AF86" s="39">
        <f t="shared" si="29"/>
        <v>3.2362459546925564E-2</v>
      </c>
      <c r="AG86" s="40">
        <f t="shared" si="30"/>
        <v>0.96763754045307449</v>
      </c>
      <c r="AI86" s="41"/>
      <c r="AJ86" s="42"/>
      <c r="AL86" s="43"/>
      <c r="AM86" s="43"/>
      <c r="AN86" s="43"/>
      <c r="AO86" s="43"/>
    </row>
  </sheetData>
  <phoneticPr fontId="6" type="noConversion"/>
  <conditionalFormatting sqref="AF2:AG8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2:AG6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3:AG8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4d9d7c-8867-428a-9fce-64b448473aca">
      <Terms xmlns="http://schemas.microsoft.com/office/infopath/2007/PartnerControls"/>
    </lcf76f155ced4ddcb4097134ff3c332f>
    <TaxCatchAll xmlns="488a4d8a-9239-4bdd-b784-99b85099c5f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E9BAC5FB710040ACEE9CABFCA6A630" ma:contentTypeVersion="14" ma:contentTypeDescription="Create a new document." ma:contentTypeScope="" ma:versionID="2e22ef549bc7d08dc6544f72a4a050d3">
  <xsd:schema xmlns:xsd="http://www.w3.org/2001/XMLSchema" xmlns:xs="http://www.w3.org/2001/XMLSchema" xmlns:p="http://schemas.microsoft.com/office/2006/metadata/properties" xmlns:ns2="b74d9d7c-8867-428a-9fce-64b448473aca" xmlns:ns3="488a4d8a-9239-4bdd-b784-99b85099c5f8" targetNamespace="http://schemas.microsoft.com/office/2006/metadata/properties" ma:root="true" ma:fieldsID="ace1c16bd4efb91cced590173003eeba" ns2:_="" ns3:_="">
    <xsd:import namespace="b74d9d7c-8867-428a-9fce-64b448473aca"/>
    <xsd:import namespace="488a4d8a-9239-4bdd-b784-99b85099c5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d9d7c-8867-428a-9fce-64b448473a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92fa3da-db31-45ba-92de-38f16e295a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a4d8a-9239-4bdd-b784-99b85099c5f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d05197-669d-47cb-adfd-809f04c0818a}" ma:internalName="TaxCatchAll" ma:showField="CatchAllData" ma:web="488a4d8a-9239-4bdd-b784-99b85099c5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3C95E7-3B57-4378-909F-916B1EE1B766}">
  <ds:schemaRefs>
    <ds:schemaRef ds:uri="http://schemas.microsoft.com/office/2006/metadata/properties"/>
    <ds:schemaRef ds:uri="http://schemas.microsoft.com/office/infopath/2007/PartnerControls"/>
    <ds:schemaRef ds:uri="b74d9d7c-8867-428a-9fce-64b448473aca"/>
    <ds:schemaRef ds:uri="488a4d8a-9239-4bdd-b784-99b85099c5f8"/>
  </ds:schemaRefs>
</ds:datastoreItem>
</file>

<file path=customXml/itemProps2.xml><?xml version="1.0" encoding="utf-8"?>
<ds:datastoreItem xmlns:ds="http://schemas.openxmlformats.org/officeDocument/2006/customXml" ds:itemID="{31FB8F44-6B2E-4C4E-A4AF-6A837F7994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d9d7c-8867-428a-9fce-64b448473aca"/>
    <ds:schemaRef ds:uri="488a4d8a-9239-4bdd-b784-99b85099c5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6EF65B-6337-4A6B-B096-B8FDEC9408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Chen</dc:creator>
  <cp:lastModifiedBy>Jason Chen</cp:lastModifiedBy>
  <dcterms:created xsi:type="dcterms:W3CDTF">2022-02-09T11:19:11Z</dcterms:created>
  <dcterms:modified xsi:type="dcterms:W3CDTF">2023-08-03T05:49:00Z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0x01010017E9BAC5FB710040ACEE9CABFCA6A630</vt:lpwstr>
  </property>
</Properties>
</file>