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n\Dropbox\Jason's Writing Folder\Jason's Writing Folder for Nic+Nicole\Stochastic transmission\final draft materials\"/>
    </mc:Choice>
  </mc:AlternateContent>
  <xr:revisionPtr revIDLastSave="0" documentId="13_ncr:1_{2339ECE8-FF9D-4322-AA3E-18DEF90A6916}" xr6:coauthVersionLast="47" xr6:coauthVersionMax="47" xr10:uidLastSave="{00000000-0000-0000-0000-000000000000}"/>
  <bookViews>
    <workbookView xWindow="-108" yWindow="-108" windowWidth="23256" windowHeight="12456" xr2:uid="{EE5ADC4F-6609-4FB4-8FD7-EB72DE0FE9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8" i="1" l="1"/>
  <c r="AB48" i="1" s="1"/>
  <c r="AA49" i="1"/>
  <c r="AB49" i="1" s="1"/>
  <c r="AA50" i="1"/>
  <c r="AB50" i="1" s="1"/>
  <c r="AA51" i="1"/>
  <c r="AB51" i="1"/>
  <c r="AA52" i="1"/>
  <c r="AB52" i="1" s="1"/>
  <c r="AA53" i="1"/>
  <c r="AB53" i="1" s="1"/>
  <c r="AA54" i="1"/>
  <c r="AB54" i="1"/>
  <c r="AA55" i="1"/>
  <c r="AB55" i="1" s="1"/>
  <c r="AA56" i="1"/>
  <c r="AB56" i="1" s="1"/>
  <c r="AA57" i="1"/>
  <c r="AB57" i="1" s="1"/>
  <c r="AA58" i="1"/>
  <c r="AB58" i="1" s="1"/>
  <c r="AA59" i="1"/>
  <c r="AB59" i="1"/>
  <c r="AA60" i="1"/>
  <c r="AB60" i="1"/>
  <c r="AA61" i="1"/>
  <c r="AB61" i="1" s="1"/>
  <c r="AA62" i="1"/>
  <c r="AB62" i="1"/>
  <c r="AA63" i="1"/>
  <c r="AB63" i="1" s="1"/>
  <c r="AA64" i="1"/>
  <c r="AB64" i="1" s="1"/>
  <c r="AA65" i="1"/>
  <c r="AB65" i="1" s="1"/>
  <c r="AA66" i="1"/>
  <c r="AB66" i="1" s="1"/>
  <c r="AA67" i="1"/>
  <c r="AB67" i="1"/>
  <c r="AA68" i="1"/>
  <c r="AB68" i="1"/>
  <c r="AA69" i="1"/>
  <c r="AB69" i="1" s="1"/>
  <c r="AA70" i="1"/>
  <c r="AB70" i="1"/>
  <c r="AA71" i="1"/>
  <c r="AB71" i="1" s="1"/>
  <c r="AA72" i="1"/>
  <c r="AB72" i="1"/>
  <c r="AA73" i="1"/>
  <c r="AB73" i="1" s="1"/>
  <c r="AA74" i="1"/>
  <c r="AB74" i="1" s="1"/>
  <c r="AA75" i="1"/>
  <c r="AB75" i="1"/>
  <c r="AA76" i="1"/>
  <c r="AB76" i="1" s="1"/>
  <c r="AA77" i="1"/>
  <c r="AB77" i="1" s="1"/>
  <c r="AA78" i="1"/>
  <c r="AB78" i="1" s="1"/>
  <c r="AA79" i="1"/>
  <c r="AB79" i="1"/>
  <c r="AA80" i="1"/>
  <c r="AB80" i="1"/>
  <c r="AA81" i="1"/>
  <c r="AB81" i="1" s="1"/>
  <c r="AA82" i="1"/>
  <c r="AB82" i="1"/>
  <c r="AA47" i="1"/>
  <c r="AB47" i="1" s="1"/>
  <c r="AA46" i="1"/>
  <c r="AB46" i="1" s="1"/>
  <c r="AA45" i="1"/>
  <c r="AB45" i="1" s="1"/>
  <c r="AA44" i="1"/>
  <c r="AB44" i="1" s="1"/>
  <c r="AA43" i="1"/>
  <c r="AB43" i="1" s="1"/>
  <c r="T64" i="1"/>
  <c r="U64" i="1" s="1"/>
  <c r="T65" i="1"/>
  <c r="U65" i="1" s="1"/>
  <c r="T66" i="1"/>
  <c r="U66" i="1" s="1"/>
  <c r="T67" i="1"/>
  <c r="U67" i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/>
  <c r="T76" i="1"/>
  <c r="U76" i="1" s="1"/>
  <c r="T77" i="1"/>
  <c r="U77" i="1" s="1"/>
  <c r="T78" i="1"/>
  <c r="U78" i="1" s="1"/>
  <c r="T79" i="1"/>
  <c r="U79" i="1"/>
  <c r="T80" i="1"/>
  <c r="U80" i="1" s="1"/>
  <c r="T81" i="1"/>
  <c r="U81" i="1" s="1"/>
  <c r="T82" i="1"/>
  <c r="U82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K82" i="1" l="1"/>
  <c r="L82" i="1" s="1"/>
  <c r="G82" i="1"/>
  <c r="H82" i="1" s="1"/>
  <c r="K81" i="1"/>
  <c r="L81" i="1" s="1"/>
  <c r="G81" i="1"/>
  <c r="H81" i="1" s="1"/>
  <c r="K80" i="1"/>
  <c r="L80" i="1" s="1"/>
  <c r="G80" i="1"/>
  <c r="H80" i="1" s="1"/>
  <c r="K79" i="1"/>
  <c r="L79" i="1" s="1"/>
  <c r="G79" i="1"/>
  <c r="H79" i="1" s="1"/>
  <c r="K78" i="1"/>
  <c r="L78" i="1" s="1"/>
  <c r="G78" i="1"/>
  <c r="H78" i="1" s="1"/>
  <c r="K77" i="1"/>
  <c r="L77" i="1" s="1"/>
  <c r="G77" i="1"/>
  <c r="H77" i="1" s="1"/>
  <c r="K76" i="1"/>
  <c r="L76" i="1" s="1"/>
  <c r="G76" i="1"/>
  <c r="H76" i="1" s="1"/>
  <c r="K75" i="1"/>
  <c r="L75" i="1" s="1"/>
  <c r="G75" i="1"/>
  <c r="H75" i="1" s="1"/>
  <c r="K74" i="1"/>
  <c r="L74" i="1" s="1"/>
  <c r="G74" i="1"/>
  <c r="H74" i="1" s="1"/>
  <c r="K73" i="1"/>
  <c r="L73" i="1" s="1"/>
  <c r="G73" i="1"/>
  <c r="H73" i="1" s="1"/>
  <c r="K72" i="1"/>
  <c r="L72" i="1" s="1"/>
  <c r="G72" i="1"/>
  <c r="H72" i="1" s="1"/>
  <c r="L71" i="1"/>
  <c r="K71" i="1"/>
  <c r="G71" i="1"/>
  <c r="H71" i="1" s="1"/>
  <c r="K70" i="1"/>
  <c r="L70" i="1" s="1"/>
  <c r="G70" i="1"/>
  <c r="H70" i="1" s="1"/>
  <c r="K69" i="1"/>
  <c r="L69" i="1" s="1"/>
  <c r="G69" i="1"/>
  <c r="H69" i="1" s="1"/>
  <c r="K68" i="1"/>
  <c r="L68" i="1" s="1"/>
  <c r="G68" i="1"/>
  <c r="H68" i="1" s="1"/>
  <c r="K67" i="1"/>
  <c r="L67" i="1" s="1"/>
  <c r="G67" i="1"/>
  <c r="H67" i="1" s="1"/>
  <c r="K66" i="1"/>
  <c r="L66" i="1" s="1"/>
  <c r="G66" i="1"/>
  <c r="H66" i="1" s="1"/>
  <c r="K65" i="1"/>
  <c r="L65" i="1" s="1"/>
  <c r="G65" i="1"/>
  <c r="H65" i="1" s="1"/>
  <c r="K64" i="1"/>
  <c r="L64" i="1" s="1"/>
  <c r="G64" i="1"/>
  <c r="H64" i="1" s="1"/>
  <c r="K63" i="1"/>
  <c r="L63" i="1" s="1"/>
  <c r="G63" i="1"/>
  <c r="H63" i="1" s="1"/>
  <c r="K62" i="1"/>
  <c r="L62" i="1" s="1"/>
  <c r="G62" i="1"/>
  <c r="H62" i="1" s="1"/>
  <c r="K61" i="1"/>
  <c r="L61" i="1" s="1"/>
  <c r="G61" i="1"/>
  <c r="H61" i="1" s="1"/>
  <c r="K60" i="1"/>
  <c r="L60" i="1" s="1"/>
  <c r="G60" i="1"/>
  <c r="H60" i="1" s="1"/>
  <c r="K59" i="1"/>
  <c r="L59" i="1" s="1"/>
  <c r="G59" i="1"/>
  <c r="H59" i="1" s="1"/>
  <c r="K58" i="1"/>
  <c r="L58" i="1" s="1"/>
  <c r="G58" i="1"/>
  <c r="H58" i="1" s="1"/>
  <c r="K57" i="1"/>
  <c r="L57" i="1" s="1"/>
  <c r="G57" i="1"/>
  <c r="H57" i="1" s="1"/>
  <c r="K56" i="1"/>
  <c r="L56" i="1" s="1"/>
  <c r="G56" i="1"/>
  <c r="H56" i="1" s="1"/>
  <c r="K55" i="1"/>
  <c r="L55" i="1" s="1"/>
  <c r="G55" i="1"/>
  <c r="H55" i="1" s="1"/>
  <c r="K54" i="1"/>
  <c r="L54" i="1" s="1"/>
  <c r="G54" i="1"/>
  <c r="H54" i="1" s="1"/>
  <c r="K53" i="1"/>
  <c r="L53" i="1" s="1"/>
  <c r="G53" i="1"/>
  <c r="H53" i="1" s="1"/>
  <c r="K52" i="1"/>
  <c r="L52" i="1" s="1"/>
  <c r="H52" i="1"/>
  <c r="G52" i="1"/>
  <c r="K51" i="1"/>
  <c r="L51" i="1" s="1"/>
  <c r="G51" i="1"/>
  <c r="H51" i="1" s="1"/>
  <c r="K50" i="1"/>
  <c r="L50" i="1" s="1"/>
  <c r="G50" i="1"/>
  <c r="H50" i="1" s="1"/>
  <c r="K49" i="1"/>
  <c r="L49" i="1" s="1"/>
  <c r="G49" i="1"/>
  <c r="H49" i="1" s="1"/>
  <c r="K48" i="1"/>
  <c r="L48" i="1" s="1"/>
  <c r="G48" i="1"/>
  <c r="H48" i="1" s="1"/>
  <c r="K47" i="1"/>
  <c r="L47" i="1" s="1"/>
  <c r="G47" i="1"/>
  <c r="H47" i="1" s="1"/>
  <c r="K46" i="1"/>
  <c r="L46" i="1" s="1"/>
  <c r="G46" i="1"/>
  <c r="H46" i="1" s="1"/>
  <c r="K45" i="1"/>
  <c r="L45" i="1" s="1"/>
  <c r="G45" i="1"/>
  <c r="H45" i="1" s="1"/>
  <c r="K44" i="1"/>
  <c r="L44" i="1" s="1"/>
  <c r="G44" i="1"/>
  <c r="H44" i="1" s="1"/>
  <c r="K43" i="1"/>
  <c r="L43" i="1" s="1"/>
  <c r="G43" i="1"/>
  <c r="H43" i="1" s="1"/>
  <c r="AD62" i="1"/>
  <c r="AD61" i="1"/>
  <c r="AD59" i="1"/>
  <c r="AD58" i="1"/>
  <c r="AD57" i="1"/>
  <c r="AD55" i="1"/>
  <c r="AD54" i="1"/>
  <c r="AD53" i="1"/>
  <c r="AD52" i="1"/>
  <c r="AD51" i="1"/>
  <c r="AD50" i="1"/>
  <c r="AD49" i="1"/>
  <c r="AD47" i="1"/>
  <c r="AD46" i="1"/>
  <c r="AD45" i="1"/>
  <c r="AD43" i="1"/>
  <c r="K42" i="1"/>
  <c r="L42" i="1" s="1"/>
  <c r="G42" i="1"/>
  <c r="H42" i="1" s="1"/>
  <c r="K41" i="1"/>
  <c r="L41" i="1" s="1"/>
  <c r="G41" i="1"/>
  <c r="H41" i="1" s="1"/>
  <c r="K40" i="1"/>
  <c r="L40" i="1" s="1"/>
  <c r="G40" i="1"/>
  <c r="H40" i="1" s="1"/>
  <c r="K39" i="1"/>
  <c r="L39" i="1" s="1"/>
  <c r="G39" i="1"/>
  <c r="H39" i="1" s="1"/>
  <c r="K38" i="1"/>
  <c r="L38" i="1" s="1"/>
  <c r="G38" i="1"/>
  <c r="H38" i="1" s="1"/>
  <c r="K37" i="1"/>
  <c r="L37" i="1" s="1"/>
  <c r="G37" i="1"/>
  <c r="H37" i="1" s="1"/>
  <c r="K36" i="1"/>
  <c r="L36" i="1" s="1"/>
  <c r="G36" i="1"/>
  <c r="H36" i="1" s="1"/>
  <c r="K35" i="1"/>
  <c r="L35" i="1" s="1"/>
  <c r="G35" i="1"/>
  <c r="H35" i="1" s="1"/>
  <c r="K34" i="1"/>
  <c r="L34" i="1" s="1"/>
  <c r="G34" i="1"/>
  <c r="H34" i="1" s="1"/>
  <c r="K33" i="1"/>
  <c r="L33" i="1" s="1"/>
  <c r="G33" i="1"/>
  <c r="H33" i="1" s="1"/>
  <c r="K32" i="1"/>
  <c r="L32" i="1" s="1"/>
  <c r="G32" i="1"/>
  <c r="H32" i="1" s="1"/>
  <c r="T42" i="1"/>
  <c r="T41" i="1"/>
  <c r="U41" i="1" s="1"/>
  <c r="T40" i="1"/>
  <c r="U40" i="1" s="1"/>
  <c r="T39" i="1"/>
  <c r="T38" i="1"/>
  <c r="U38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T37" i="1"/>
  <c r="T36" i="1"/>
  <c r="U36" i="1" s="1"/>
  <c r="T35" i="1"/>
  <c r="U35" i="1" s="1"/>
  <c r="T34" i="1"/>
  <c r="U34" i="1" s="1"/>
  <c r="T33" i="1"/>
  <c r="T32" i="1"/>
  <c r="U32" i="1" s="1"/>
  <c r="T3" i="1"/>
  <c r="AA3" i="1"/>
  <c r="AB3" i="1" s="1"/>
  <c r="AA23" i="1"/>
  <c r="AB23" i="1" s="1"/>
  <c r="AA31" i="1"/>
  <c r="AB31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AA30" i="1"/>
  <c r="AB30" i="1" s="1"/>
  <c r="AA29" i="1"/>
  <c r="AB29" i="1" s="1"/>
  <c r="T31" i="1"/>
  <c r="U31" i="1" s="1"/>
  <c r="T30" i="1"/>
  <c r="U30" i="1" s="1"/>
  <c r="T29" i="1"/>
  <c r="U29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A13" i="1"/>
  <c r="AA14" i="1"/>
  <c r="AA15" i="1"/>
  <c r="AA16" i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4" i="1"/>
  <c r="AB24" i="1" s="1"/>
  <c r="AA25" i="1"/>
  <c r="AA26" i="1"/>
  <c r="AA27" i="1"/>
  <c r="AA28" i="1"/>
  <c r="AB28" i="1" s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T14" i="1"/>
  <c r="T15" i="1"/>
  <c r="T16" i="1"/>
  <c r="T17" i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AA6" i="1"/>
  <c r="AB6" i="1" s="1"/>
  <c r="U17" i="1"/>
  <c r="K16" i="1"/>
  <c r="L16" i="1" s="1"/>
  <c r="G16" i="1"/>
  <c r="H16" i="1" s="1"/>
  <c r="K15" i="1"/>
  <c r="L15" i="1" s="1"/>
  <c r="G15" i="1"/>
  <c r="H15" i="1" s="1"/>
  <c r="K14" i="1"/>
  <c r="L14" i="1" s="1"/>
  <c r="G14" i="1"/>
  <c r="H14" i="1" s="1"/>
  <c r="K13" i="1"/>
  <c r="L13" i="1" s="1"/>
  <c r="G13" i="1"/>
  <c r="H13" i="1" s="1"/>
  <c r="K12" i="1"/>
  <c r="L12" i="1" s="1"/>
  <c r="G12" i="1"/>
  <c r="H12" i="1" s="1"/>
  <c r="K11" i="1"/>
  <c r="L11" i="1" s="1"/>
  <c r="G11" i="1"/>
  <c r="H11" i="1" s="1"/>
  <c r="K10" i="1"/>
  <c r="L10" i="1" s="1"/>
  <c r="G10" i="1"/>
  <c r="H10" i="1" s="1"/>
  <c r="K9" i="1"/>
  <c r="L9" i="1" s="1"/>
  <c r="G9" i="1"/>
  <c r="H9" i="1" s="1"/>
  <c r="K8" i="1"/>
  <c r="L8" i="1" s="1"/>
  <c r="G8" i="1"/>
  <c r="H8" i="1" s="1"/>
  <c r="K7" i="1"/>
  <c r="L7" i="1" s="1"/>
  <c r="G7" i="1"/>
  <c r="H7" i="1" s="1"/>
  <c r="K6" i="1"/>
  <c r="L6" i="1" s="1"/>
  <c r="G6" i="1"/>
  <c r="H6" i="1" s="1"/>
  <c r="K5" i="1"/>
  <c r="L5" i="1" s="1"/>
  <c r="G5" i="1"/>
  <c r="H5" i="1" s="1"/>
  <c r="K4" i="1"/>
  <c r="L4" i="1" s="1"/>
  <c r="G4" i="1"/>
  <c r="H4" i="1" s="1"/>
  <c r="K3" i="1"/>
  <c r="L3" i="1" s="1"/>
  <c r="G3" i="1"/>
  <c r="H3" i="1" s="1"/>
  <c r="K2" i="1"/>
  <c r="L2" i="1" s="1"/>
  <c r="G2" i="1"/>
  <c r="H2" i="1" s="1"/>
  <c r="AD44" i="1" l="1"/>
  <c r="AD48" i="1"/>
  <c r="AD56" i="1"/>
  <c r="AD60" i="1"/>
  <c r="AD30" i="1"/>
  <c r="AD13" i="1"/>
  <c r="AD40" i="1"/>
  <c r="AD39" i="1"/>
  <c r="AD41" i="1"/>
  <c r="AD42" i="1"/>
  <c r="U42" i="1"/>
  <c r="AE42" i="1" s="1"/>
  <c r="AF42" i="1" s="1"/>
  <c r="U39" i="1"/>
  <c r="AD38" i="1"/>
  <c r="AD37" i="1"/>
  <c r="U33" i="1"/>
  <c r="U37" i="1"/>
  <c r="AE37" i="1" s="1"/>
  <c r="AF37" i="1" s="1"/>
  <c r="AE38" i="1"/>
  <c r="AF38" i="1" s="1"/>
  <c r="AE40" i="1"/>
  <c r="AF40" i="1" s="1"/>
  <c r="AD25" i="1"/>
  <c r="AD28" i="1"/>
  <c r="AD26" i="1"/>
  <c r="AD27" i="1"/>
  <c r="AE28" i="1"/>
  <c r="AB25" i="1"/>
  <c r="AE25" i="1" s="1"/>
  <c r="AB26" i="1"/>
  <c r="AE26" i="1" s="1"/>
  <c r="AF26" i="1" s="1"/>
  <c r="AB27" i="1"/>
  <c r="AE27" i="1" s="1"/>
  <c r="AE24" i="1"/>
  <c r="AD23" i="1"/>
  <c r="AD24" i="1"/>
  <c r="AE23" i="1"/>
  <c r="AF23" i="1" s="1"/>
  <c r="AE17" i="1"/>
  <c r="AD17" i="1"/>
  <c r="AE19" i="1"/>
  <c r="AF19" i="1" s="1"/>
  <c r="AE20" i="1"/>
  <c r="AF20" i="1" s="1"/>
  <c r="AE21" i="1"/>
  <c r="AF21" i="1" s="1"/>
  <c r="AD19" i="1"/>
  <c r="AD20" i="1"/>
  <c r="AB16" i="1"/>
  <c r="AD16" i="1"/>
  <c r="AB15" i="1"/>
  <c r="AD15" i="1"/>
  <c r="AB14" i="1"/>
  <c r="AD14" i="1"/>
  <c r="AB13" i="1"/>
  <c r="AB12" i="1"/>
  <c r="AD12" i="1"/>
  <c r="AD11" i="1"/>
  <c r="AD10" i="1"/>
  <c r="AD8" i="1"/>
  <c r="AD7" i="1"/>
  <c r="T6" i="1"/>
  <c r="AD6" i="1" s="1"/>
  <c r="AA5" i="1"/>
  <c r="AB5" i="1" s="1"/>
  <c r="T5" i="1"/>
  <c r="AA4" i="1"/>
  <c r="AB4" i="1" s="1"/>
  <c r="T4" i="1"/>
  <c r="AD3" i="1"/>
  <c r="AA2" i="1"/>
  <c r="AB2" i="1" s="1"/>
  <c r="T2" i="1"/>
  <c r="AD4" i="1" l="1"/>
  <c r="AD2" i="1"/>
  <c r="AE61" i="1"/>
  <c r="AG61" i="1" s="1"/>
  <c r="AE53" i="1"/>
  <c r="AG53" i="1" s="1"/>
  <c r="AE45" i="1"/>
  <c r="AG45" i="1" s="1"/>
  <c r="AE60" i="1"/>
  <c r="AG60" i="1" s="1"/>
  <c r="AE52" i="1"/>
  <c r="AG52" i="1" s="1"/>
  <c r="AE44" i="1"/>
  <c r="AG44" i="1" s="1"/>
  <c r="AE51" i="1"/>
  <c r="AG51" i="1" s="1"/>
  <c r="AE43" i="1"/>
  <c r="AG43" i="1" s="1"/>
  <c r="AE49" i="1"/>
  <c r="AG49" i="1" s="1"/>
  <c r="AE59" i="1"/>
  <c r="AG59" i="1" s="1"/>
  <c r="AE58" i="1"/>
  <c r="AG58" i="1" s="1"/>
  <c r="AE50" i="1"/>
  <c r="AG50" i="1" s="1"/>
  <c r="AE57" i="1"/>
  <c r="AG57" i="1" s="1"/>
  <c r="AE56" i="1"/>
  <c r="AG56" i="1" s="1"/>
  <c r="AE48" i="1"/>
  <c r="AG48" i="1" s="1"/>
  <c r="AE55" i="1"/>
  <c r="AG55" i="1" s="1"/>
  <c r="AE47" i="1"/>
  <c r="AG47" i="1" s="1"/>
  <c r="AE62" i="1"/>
  <c r="AG62" i="1" s="1"/>
  <c r="AE54" i="1"/>
  <c r="AG54" i="1" s="1"/>
  <c r="AE46" i="1"/>
  <c r="AG46" i="1" s="1"/>
  <c r="AD33" i="1"/>
  <c r="AE33" i="1"/>
  <c r="AF33" i="1" s="1"/>
  <c r="AD32" i="1"/>
  <c r="AE35" i="1"/>
  <c r="AF35" i="1" s="1"/>
  <c r="AD35" i="1"/>
  <c r="AD34" i="1"/>
  <c r="AD36" i="1"/>
  <c r="AG38" i="1"/>
  <c r="AE41" i="1"/>
  <c r="AF41" i="1" s="1"/>
  <c r="AE34" i="1"/>
  <c r="AF34" i="1" s="1"/>
  <c r="AG40" i="1"/>
  <c r="AE32" i="1"/>
  <c r="AF32" i="1" s="1"/>
  <c r="AE36" i="1"/>
  <c r="AF36" i="1" s="1"/>
  <c r="AE39" i="1"/>
  <c r="AF39" i="1" s="1"/>
  <c r="AG42" i="1"/>
  <c r="AG37" i="1"/>
  <c r="AD21" i="1"/>
  <c r="AE30" i="1"/>
  <c r="AF30" i="1" s="1"/>
  <c r="AG20" i="1"/>
  <c r="AF28" i="1"/>
  <c r="AG26" i="1"/>
  <c r="AG19" i="1"/>
  <c r="AG21" i="1"/>
  <c r="AF25" i="1"/>
  <c r="AG23" i="1"/>
  <c r="AD5" i="1"/>
  <c r="AD9" i="1"/>
  <c r="U2" i="1"/>
  <c r="U3" i="1"/>
  <c r="AE3" i="1" s="1"/>
  <c r="U4" i="1"/>
  <c r="U5" i="1"/>
  <c r="U6" i="1"/>
  <c r="U13" i="1"/>
  <c r="U14" i="1"/>
  <c r="U15" i="1"/>
  <c r="U16" i="1"/>
  <c r="AF54" i="1" l="1"/>
  <c r="AF50" i="1"/>
  <c r="AF43" i="1"/>
  <c r="AF60" i="1"/>
  <c r="AF62" i="1"/>
  <c r="AF48" i="1"/>
  <c r="AF58" i="1"/>
  <c r="AF51" i="1"/>
  <c r="AF45" i="1"/>
  <c r="AF47" i="1"/>
  <c r="AF56" i="1"/>
  <c r="AF59" i="1"/>
  <c r="AF44" i="1"/>
  <c r="AF53" i="1"/>
  <c r="AF46" i="1"/>
  <c r="AF55" i="1"/>
  <c r="AF57" i="1"/>
  <c r="AF49" i="1"/>
  <c r="AF52" i="1"/>
  <c r="AF61" i="1"/>
  <c r="AG39" i="1"/>
  <c r="AG32" i="1"/>
  <c r="AG35" i="1"/>
  <c r="AG36" i="1"/>
  <c r="AG33" i="1"/>
  <c r="AG34" i="1"/>
  <c r="AG41" i="1"/>
  <c r="AE29" i="1"/>
  <c r="AF29" i="1" s="1"/>
  <c r="AD29" i="1"/>
  <c r="AD31" i="1"/>
  <c r="AF24" i="1"/>
  <c r="AF27" i="1"/>
  <c r="AE18" i="1"/>
  <c r="AF18" i="1" s="1"/>
  <c r="AD18" i="1"/>
  <c r="AE22" i="1"/>
  <c r="AF22" i="1" s="1"/>
  <c r="AD22" i="1"/>
  <c r="AF17" i="1"/>
  <c r="AG28" i="1"/>
  <c r="AG25" i="1"/>
  <c r="AG30" i="1"/>
  <c r="AE31" i="1"/>
  <c r="AF31" i="1" s="1"/>
  <c r="AG27" i="1"/>
  <c r="AG24" i="1"/>
  <c r="AE8" i="1"/>
  <c r="AG8" i="1" s="1"/>
  <c r="AE15" i="1"/>
  <c r="AG15" i="1" s="1"/>
  <c r="AE14" i="1"/>
  <c r="AG14" i="1" s="1"/>
  <c r="AE9" i="1"/>
  <c r="AG9" i="1" s="1"/>
  <c r="AE7" i="1"/>
  <c r="AG7" i="1" s="1"/>
  <c r="AE13" i="1"/>
  <c r="AG13" i="1" s="1"/>
  <c r="AE5" i="1"/>
  <c r="AG5" i="1" s="1"/>
  <c r="AE4" i="1"/>
  <c r="AG4" i="1" s="1"/>
  <c r="AG3" i="1"/>
  <c r="AE6" i="1"/>
  <c r="AG6" i="1" s="1"/>
  <c r="AE12" i="1"/>
  <c r="AG12" i="1" s="1"/>
  <c r="AE11" i="1"/>
  <c r="AG11" i="1" s="1"/>
  <c r="AE16" i="1"/>
  <c r="AG16" i="1" s="1"/>
  <c r="AE10" i="1"/>
  <c r="AG10" i="1" s="1"/>
  <c r="AE2" i="1"/>
  <c r="AG2" i="1" s="1"/>
  <c r="AG18" i="1" l="1"/>
  <c r="AG22" i="1"/>
  <c r="AG17" i="1"/>
  <c r="AG31" i="1"/>
  <c r="AG29" i="1"/>
  <c r="AF16" i="1"/>
  <c r="AF14" i="1"/>
  <c r="AF13" i="1"/>
  <c r="AF2" i="1"/>
  <c r="AF4" i="1"/>
  <c r="AF8" i="1"/>
  <c r="AF10" i="1"/>
  <c r="AF6" i="1"/>
  <c r="AF5" i="1"/>
  <c r="AF12" i="1"/>
  <c r="AF9" i="1"/>
  <c r="AF11" i="1"/>
  <c r="AF3" i="1"/>
  <c r="AF7" i="1"/>
  <c r="AF15" i="1"/>
</calcChain>
</file>

<file path=xl/sharedStrings.xml><?xml version="1.0" encoding="utf-8"?>
<sst xmlns="http://schemas.openxmlformats.org/spreadsheetml/2006/main" count="275" uniqueCount="94">
  <si>
    <t>L2_ID</t>
  </si>
  <si>
    <t>sfGFP_Inoculum_before</t>
  </si>
  <si>
    <t>dTomato_Inoculum_before</t>
  </si>
  <si>
    <t>Inoculum_Density_Before</t>
  </si>
  <si>
    <t>sfGFP_Inoculum_after</t>
  </si>
  <si>
    <t>dTomato_Inoculum_after</t>
  </si>
  <si>
    <t>Inoculum_Density_After</t>
  </si>
  <si>
    <t>Time</t>
  </si>
  <si>
    <t>Crypt_phenotype</t>
  </si>
  <si>
    <t>Dilution_Level</t>
  </si>
  <si>
    <t>GFP_CFU_1</t>
  </si>
  <si>
    <t>GFP_CFU_2</t>
  </si>
  <si>
    <t>GFP_CFU_3</t>
  </si>
  <si>
    <t>Spot_Volume_(uL)</t>
  </si>
  <si>
    <t>GFP_CFU/uL</t>
  </si>
  <si>
    <t>Total_GFP_CFU/sample</t>
  </si>
  <si>
    <t>dTomato_CFU_1</t>
  </si>
  <si>
    <t>dTomato_CFU_2</t>
  </si>
  <si>
    <t>dTomato_CFU_3</t>
  </si>
  <si>
    <t>dTomato_CFU/uL</t>
  </si>
  <si>
    <t>Total_dTomato_CFU/sample</t>
  </si>
  <si>
    <t>Average_CFU/uL</t>
  </si>
  <si>
    <t>Total_CFU/sample</t>
  </si>
  <si>
    <t>percent_GFP_CFUs</t>
  </si>
  <si>
    <t>percent_RFP_CFUs</t>
  </si>
  <si>
    <t>A5</t>
  </si>
  <si>
    <t>B2</t>
  </si>
  <si>
    <t>B4</t>
  </si>
  <si>
    <t>C3</t>
  </si>
  <si>
    <t>C6</t>
  </si>
  <si>
    <t>Trial</t>
  </si>
  <si>
    <t>A1</t>
  </si>
  <si>
    <t>A2</t>
  </si>
  <si>
    <t>A3</t>
  </si>
  <si>
    <t>A4</t>
  </si>
  <si>
    <t>B1</t>
  </si>
  <si>
    <t>B3</t>
  </si>
  <si>
    <t>B5</t>
  </si>
  <si>
    <t>B6</t>
  </si>
  <si>
    <t>C1</t>
  </si>
  <si>
    <t>C2</t>
  </si>
  <si>
    <t>A6</t>
  </si>
  <si>
    <t>aposymbiotic L2</t>
  </si>
  <si>
    <t>mostly GFP, little RFP L3</t>
  </si>
  <si>
    <t>L2 50/50 GFP/RFP</t>
  </si>
  <si>
    <t>L2 mostly RFP +15 GFP crypts</t>
  </si>
  <si>
    <t>L3 RFP only</t>
  </si>
  <si>
    <t>L3 GFP +5 RFP crypts; L3; ruptured M3</t>
  </si>
  <si>
    <t>GFP only, L3 died mid-molt</t>
  </si>
  <si>
    <t>L3 mostly RFP, very little GFP</t>
  </si>
  <si>
    <t>L3 GFP only</t>
  </si>
  <si>
    <t>L3 mostly GFP, some RFP</t>
  </si>
  <si>
    <t>L3 mostly GFP, 15% RFP</t>
  </si>
  <si>
    <t>L3 50/50 GFP/RFP</t>
  </si>
  <si>
    <t>L2 60% RFP 40% GFP</t>
  </si>
  <si>
    <t>L3 60% GFP, 40% RFP</t>
  </si>
  <si>
    <t>aposymbiotic L3</t>
  </si>
  <si>
    <t>RFP only L3</t>
  </si>
  <si>
    <t>apo/early colonization L2</t>
  </si>
  <si>
    <t>RFP only freshly molted L3</t>
  </si>
  <si>
    <t>RFP only L2</t>
  </si>
  <si>
    <t>80% RFP, 20% GFP L2</t>
  </si>
  <si>
    <t>almost entirely RFP +5 GFP crypts L2</t>
  </si>
  <si>
    <t>almost entirely RFP +2 GFP crypts L3</t>
  </si>
  <si>
    <t>2 GFP:1 RFP L2</t>
  </si>
  <si>
    <t>L3 almost entirely GFP +3 RFP crypts</t>
  </si>
  <si>
    <t>L2 GFP only</t>
  </si>
  <si>
    <t>too many to count</t>
  </si>
  <si>
    <t>L3 GFP +26 RFP crypts</t>
  </si>
  <si>
    <t>L2 almost entirely GFP, 5 RFP crypts</t>
  </si>
  <si>
    <t>L2 almost entirely GFP, 4 RFP crypts</t>
  </si>
  <si>
    <t>%sfGFP_after</t>
  </si>
  <si>
    <t>50/50 RFP/GFP L2</t>
  </si>
  <si>
    <t>1:2 RFP:GFP L2</t>
  </si>
  <si>
    <t>GFP only L2</t>
  </si>
  <si>
    <t>9:1 GFP:RFP L2</t>
  </si>
  <si>
    <t>75:25 GFP:RFP L3</t>
  </si>
  <si>
    <t>C4</t>
  </si>
  <si>
    <t>C5</t>
  </si>
  <si>
    <t>almost only GFP L3</t>
  </si>
  <si>
    <t>D1</t>
  </si>
  <si>
    <t>D2</t>
  </si>
  <si>
    <t>D3</t>
  </si>
  <si>
    <t>mostly GFP, about 5% RFP L2</t>
  </si>
  <si>
    <t>D4</t>
  </si>
  <si>
    <t>D5</t>
  </si>
  <si>
    <t>D6-2</t>
  </si>
  <si>
    <t>percent_sfGFP_before</t>
  </si>
  <si>
    <t>Index</t>
  </si>
  <si>
    <t>Dilution_Category</t>
  </si>
  <si>
    <t>10^4 - 10^5</t>
  </si>
  <si>
    <t>10^3 - 10^4</t>
  </si>
  <si>
    <t>10^2 - 10^3</t>
  </si>
  <si>
    <t>10^1 - 10^2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</si>
</sst>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444444"/>
      <name val="Calibri"/>
      <family val="2"/>
      <charset val="1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2" fillId="0" borderId="0" xfId="0" applyFont="1"/>
    <xf numFmtId="0" fontId="0" fillId="7" borderId="3" xfId="0" applyFill="1" applyBorder="1"/>
    <xf numFmtId="0" fontId="0" fillId="0" borderId="2" xfId="0" applyBorder="1"/>
    <xf numFmtId="0" fontId="0" fillId="0" borderId="3" xfId="0" applyBorder="1"/>
    <xf numFmtId="18" fontId="0" fillId="0" borderId="2" xfId="0" applyNumberFormat="1" applyBorder="1"/>
    <xf numFmtId="18" fontId="0" fillId="0" borderId="3" xfId="0" applyNumberFormat="1" applyBorder="1"/>
    <xf numFmtId="10" fontId="4" fillId="0" borderId="0" xfId="1" applyNumberFormat="1" applyFont="1" applyBorder="1"/>
    <xf numFmtId="0" fontId="0" fillId="0" borderId="5" xfId="0" applyBorder="1"/>
    <xf numFmtId="0" fontId="0" fillId="0" borderId="4" xfId="0" applyBorder="1"/>
    <xf numFmtId="18" fontId="0" fillId="0" borderId="6" xfId="0" applyNumberFormat="1" applyBorder="1"/>
    <xf numFmtId="18" fontId="0" fillId="0" borderId="7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0" fontId="0" fillId="7" borderId="1" xfId="0" applyFill="1" applyBorder="1"/>
    <xf numFmtId="0" fontId="0" fillId="7" borderId="7" xfId="0" applyFill="1" applyBorder="1"/>
    <xf numFmtId="164" fontId="0" fillId="0" borderId="2" xfId="0" applyNumberFormat="1" applyBorder="1"/>
    <xf numFmtId="164" fontId="0" fillId="0" borderId="5" xfId="0" applyNumberFormat="1" applyBorder="1"/>
    <xf numFmtId="0" fontId="2" fillId="0" borderId="6" xfId="0" applyFont="1" applyBorder="1"/>
    <xf numFmtId="0" fontId="2" fillId="0" borderId="8" xfId="0" applyFont="1" applyBorder="1"/>
    <xf numFmtId="0" fontId="2" fillId="2" borderId="8" xfId="0" applyFont="1" applyFill="1" applyBorder="1"/>
    <xf numFmtId="0" fontId="0" fillId="7" borderId="4" xfId="0" applyFill="1" applyBorder="1"/>
    <xf numFmtId="0" fontId="7" fillId="0" borderId="0" xfId="0" applyFont="1"/>
    <xf numFmtId="0" fontId="4" fillId="0" borderId="0" xfId="0" applyFont="1"/>
    <xf numFmtId="0" fontId="2" fillId="2" borderId="7" xfId="0" applyFont="1" applyFill="1" applyBorder="1"/>
    <xf numFmtId="0" fontId="2" fillId="0" borderId="7" xfId="0" applyFont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6" borderId="8" xfId="0" applyFont="1" applyFill="1" applyBorder="1"/>
    <xf numFmtId="0" fontId="3" fillId="6" borderId="7" xfId="0" applyFont="1" applyFill="1" applyBorder="1"/>
    <xf numFmtId="0" fontId="3" fillId="3" borderId="0" xfId="0" applyFont="1" applyFill="1"/>
    <xf numFmtId="0" fontId="3" fillId="4" borderId="0" xfId="0" applyFont="1" applyFill="1"/>
    <xf numFmtId="0" fontId="0" fillId="7" borderId="0" xfId="0" applyFill="1"/>
    <xf numFmtId="18" fontId="0" fillId="0" borderId="0" xfId="0" applyNumberFormat="1"/>
    <xf numFmtId="10" fontId="4" fillId="0" borderId="0" xfId="0" applyNumberFormat="1" applyFont="1"/>
    <xf numFmtId="0" fontId="5" fillId="0" borderId="0" xfId="0" applyFont="1"/>
    <xf numFmtId="10" fontId="7" fillId="0" borderId="0" xfId="0" applyNumberFormat="1" applyFont="1"/>
    <xf numFmtId="10" fontId="0" fillId="0" borderId="0" xfId="0" applyNumberFormat="1"/>
    <xf numFmtId="10" fontId="0" fillId="0" borderId="0" xfId="1" applyNumberFormat="1" applyFont="1" applyFill="1" applyBorder="1"/>
    <xf numFmtId="0" fontId="0" fillId="7" borderId="8" xfId="0" applyFill="1" applyBorder="1"/>
    <xf numFmtId="18" fontId="0" fillId="0" borderId="8" xfId="0" applyNumberFormat="1" applyBorder="1"/>
    <xf numFmtId="10" fontId="4" fillId="0" borderId="8" xfId="1" applyNumberFormat="1" applyFont="1" applyBorder="1"/>
    <xf numFmtId="10" fontId="4" fillId="0" borderId="8" xfId="0" applyNumberFormat="1" applyFont="1" applyBorder="1"/>
    <xf numFmtId="0" fontId="5" fillId="0" borderId="8" xfId="0" applyFont="1" applyBorder="1"/>
    <xf numFmtId="10" fontId="7" fillId="0" borderId="8" xfId="0" applyNumberFormat="1" applyFont="1" applyBorder="1"/>
    <xf numFmtId="10" fontId="0" fillId="0" borderId="8" xfId="0" applyNumberFormat="1" applyBorder="1"/>
    <xf numFmtId="10" fontId="0" fillId="0" borderId="8" xfId="1" applyNumberFormat="1" applyFont="1" applyFill="1" applyBorder="1"/>
    <xf numFmtId="10" fontId="7" fillId="0" borderId="1" xfId="0" applyNumberFormat="1" applyFont="1" applyBorder="1"/>
    <xf numFmtId="10" fontId="0" fillId="0" borderId="1" xfId="0" applyNumberFormat="1" applyBorder="1"/>
    <xf numFmtId="10" fontId="0" fillId="0" borderId="1" xfId="1" applyNumberFormat="1" applyFont="1" applyFill="1" applyBorder="1"/>
    <xf numFmtId="22" fontId="0" fillId="0" borderId="6" xfId="0" applyNumberFormat="1" applyBorder="1"/>
    <xf numFmtId="0" fontId="6" fillId="0" borderId="3" xfId="0" applyFont="1" applyBorder="1"/>
    <xf numFmtId="0" fontId="0" fillId="0" borderId="0" xfId="0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98DB-9932-4BC8-B92D-2596DF67C0AE}">
  <dimension ref="A1:AN82"/>
  <sheetViews>
    <sheetView tabSelected="1" topLeftCell="K1" zoomScale="85" zoomScaleNormal="85" workbookViewId="0">
      <pane ySplit="1" topLeftCell="A2" activePane="bottomLeft" state="frozen"/>
      <selection activeCell="X1" sqref="X1"/>
      <selection pane="bottomLeft" activeCell="Y5" sqref="Y5"/>
    </sheetView>
  </sheetViews>
  <sheetFormatPr defaultRowHeight="14.4" x14ac:dyDescent="0.3"/>
  <cols>
    <col min="2" max="2" width="17.77734375" bestFit="1" customWidth="1"/>
    <col min="4" max="4" width="17.88671875" customWidth="1"/>
    <col min="5" max="5" width="21.33203125" bestFit="1" customWidth="1"/>
    <col min="6" max="6" width="24" bestFit="1" customWidth="1"/>
    <col min="8" max="8" width="20" bestFit="1" customWidth="1"/>
    <col min="13" max="13" width="20.109375" customWidth="1"/>
    <col min="14" max="14" width="30.77734375" customWidth="1"/>
    <col min="32" max="32" width="17.44140625" bestFit="1" customWidth="1"/>
    <col min="33" max="33" width="17.33203125" bestFit="1" customWidth="1"/>
    <col min="35" max="35" width="8.88671875" style="26"/>
    <col min="36" max="37" width="27.21875" bestFit="1" customWidth="1"/>
    <col min="38" max="38" width="14.6640625" bestFit="1" customWidth="1"/>
    <col min="39" max="39" width="12.109375" bestFit="1" customWidth="1"/>
  </cols>
  <sheetData>
    <row r="1" spans="1:40" ht="15" thickBot="1" x14ac:dyDescent="0.35">
      <c r="A1" s="13" t="s">
        <v>88</v>
      </c>
      <c r="B1" s="15" t="s">
        <v>89</v>
      </c>
      <c r="C1" s="15" t="s">
        <v>30</v>
      </c>
      <c r="D1" s="28" t="s">
        <v>0</v>
      </c>
      <c r="E1" s="21" t="s">
        <v>1</v>
      </c>
      <c r="F1" s="22" t="s">
        <v>2</v>
      </c>
      <c r="G1" s="23" t="s">
        <v>3</v>
      </c>
      <c r="H1" s="27" t="s">
        <v>87</v>
      </c>
      <c r="I1" s="21" t="s">
        <v>4</v>
      </c>
      <c r="J1" s="22" t="s">
        <v>5</v>
      </c>
      <c r="K1" s="22" t="s">
        <v>6</v>
      </c>
      <c r="L1" s="28" t="s">
        <v>71</v>
      </c>
      <c r="M1" s="21" t="s">
        <v>7</v>
      </c>
      <c r="N1" s="28" t="s">
        <v>8</v>
      </c>
      <c r="O1" s="29" t="s">
        <v>9</v>
      </c>
      <c r="P1" s="30" t="s">
        <v>10</v>
      </c>
      <c r="Q1" s="30" t="s">
        <v>11</v>
      </c>
      <c r="R1" s="30" t="s">
        <v>12</v>
      </c>
      <c r="S1" s="30" t="s">
        <v>13</v>
      </c>
      <c r="T1" s="30" t="s">
        <v>14</v>
      </c>
      <c r="U1" s="30" t="s">
        <v>15</v>
      </c>
      <c r="V1" s="56" t="s">
        <v>9</v>
      </c>
      <c r="W1" s="57" t="s">
        <v>16</v>
      </c>
      <c r="X1" s="57" t="s">
        <v>17</v>
      </c>
      <c r="Y1" s="57" t="s">
        <v>18</v>
      </c>
      <c r="Z1" s="57" t="s">
        <v>13</v>
      </c>
      <c r="AA1" s="58" t="s">
        <v>19</v>
      </c>
      <c r="AB1" s="59" t="s">
        <v>20</v>
      </c>
      <c r="AC1" s="15"/>
      <c r="AD1" s="31" t="s">
        <v>21</v>
      </c>
      <c r="AE1" s="32" t="s">
        <v>22</v>
      </c>
      <c r="AF1" s="33" t="s">
        <v>23</v>
      </c>
      <c r="AG1" s="34" t="s">
        <v>24</v>
      </c>
      <c r="AH1" s="2"/>
      <c r="AI1" s="25"/>
      <c r="AJ1" s="2"/>
      <c r="AL1" s="2"/>
      <c r="AM1" s="2"/>
    </row>
    <row r="2" spans="1:40" s="15" customFormat="1" x14ac:dyDescent="0.3">
      <c r="A2" s="13">
        <v>1</v>
      </c>
      <c r="B2" s="15" t="s">
        <v>90</v>
      </c>
      <c r="C2" s="15">
        <v>34</v>
      </c>
      <c r="D2" s="14" t="s">
        <v>31</v>
      </c>
      <c r="E2" s="13">
        <v>10666.666666666666</v>
      </c>
      <c r="F2" s="15">
        <v>31916.666666666668</v>
      </c>
      <c r="G2" s="42">
        <f t="shared" ref="G2" si="0">SUM(E2:F2)</f>
        <v>42583.333333333336</v>
      </c>
      <c r="H2" s="18">
        <f>E2/G2</f>
        <v>0.25048923679060664</v>
      </c>
      <c r="I2" s="13">
        <v>9416.6666666666661</v>
      </c>
      <c r="J2" s="15">
        <v>28333.333333333332</v>
      </c>
      <c r="K2" s="15">
        <f t="shared" ref="K2" si="1">SUM(I2:J2)</f>
        <v>37750</v>
      </c>
      <c r="L2" s="14">
        <f>I2/K2</f>
        <v>0.24944812362030905</v>
      </c>
      <c r="M2" s="53">
        <v>44720.375</v>
      </c>
      <c r="N2" s="12" t="s">
        <v>42</v>
      </c>
      <c r="O2" s="13">
        <v>0</v>
      </c>
      <c r="P2" s="15">
        <v>0</v>
      </c>
      <c r="Q2" s="15">
        <v>0</v>
      </c>
      <c r="R2" s="15">
        <v>0</v>
      </c>
      <c r="S2" s="15">
        <v>40</v>
      </c>
      <c r="T2" s="15">
        <f t="shared" ref="T2:T42" si="2">AVERAGE(P2:R2)*10^$O2/S2</f>
        <v>0</v>
      </c>
      <c r="U2" s="14">
        <f t="shared" ref="U2:U42" si="3">T2*300</f>
        <v>0</v>
      </c>
      <c r="V2" s="4">
        <v>0</v>
      </c>
      <c r="W2" s="55">
        <v>0</v>
      </c>
      <c r="X2" s="55">
        <v>0</v>
      </c>
      <c r="Y2" s="55">
        <v>0</v>
      </c>
      <c r="Z2" s="55">
        <v>40</v>
      </c>
      <c r="AA2" s="55">
        <f t="shared" ref="AA2:AA42" si="4">AVERAGE(W2:Y2)*10^$V2/Z2</f>
        <v>0</v>
      </c>
      <c r="AB2" s="5">
        <f t="shared" ref="AB2:AB42" si="5">AA2*300</f>
        <v>0</v>
      </c>
      <c r="AC2" s="13"/>
      <c r="AD2" s="15">
        <f t="shared" ref="AD2:AD42" si="6">SUM(T2,AA2)</f>
        <v>0</v>
      </c>
      <c r="AE2" s="14">
        <f t="shared" ref="AE2:AE42" si="7">SUM(U2+AB2)</f>
        <v>0</v>
      </c>
      <c r="AF2" s="44" t="e">
        <f t="shared" ref="AF2:AF42" si="8">U2/AE2</f>
        <v>#DIV/0!</v>
      </c>
      <c r="AG2" s="45" t="e">
        <f t="shared" ref="AG2:AG42" si="9">AB2/AE2</f>
        <v>#DIV/0!</v>
      </c>
      <c r="AH2" s="46"/>
      <c r="AI2" s="47"/>
      <c r="AK2" s="48"/>
      <c r="AL2" s="48"/>
      <c r="AM2" s="48"/>
      <c r="AN2" s="49"/>
    </row>
    <row r="3" spans="1:40" x14ac:dyDescent="0.3">
      <c r="A3" s="4">
        <v>2</v>
      </c>
      <c r="B3" t="s">
        <v>90</v>
      </c>
      <c r="C3">
        <v>34</v>
      </c>
      <c r="D3" s="5" t="s">
        <v>32</v>
      </c>
      <c r="E3" s="4">
        <v>10666.666666666666</v>
      </c>
      <c r="F3">
        <v>31916.666666666668</v>
      </c>
      <c r="G3" s="35">
        <f t="shared" ref="G3:G16" si="10">SUM(E3:F3)</f>
        <v>42583.333333333336</v>
      </c>
      <c r="H3" s="3">
        <f t="shared" ref="H3:H42" si="11">E3/G3</f>
        <v>0.25048923679060664</v>
      </c>
      <c r="I3" s="4">
        <v>9416.6666666666661</v>
      </c>
      <c r="J3">
        <v>28333.333333333332</v>
      </c>
      <c r="K3">
        <f t="shared" ref="K3:K16" si="12">SUM(I3:J3)</f>
        <v>37750</v>
      </c>
      <c r="L3" s="5">
        <f t="shared" ref="L3:L42" si="13">I3/K3</f>
        <v>0.24944812362030905</v>
      </c>
      <c r="M3" s="16">
        <v>44720.384722222225</v>
      </c>
      <c r="N3" s="7" t="s">
        <v>43</v>
      </c>
      <c r="O3" s="4">
        <v>3</v>
      </c>
      <c r="P3">
        <v>120</v>
      </c>
      <c r="Q3">
        <v>122</v>
      </c>
      <c r="R3">
        <v>115</v>
      </c>
      <c r="S3">
        <v>40</v>
      </c>
      <c r="T3">
        <f t="shared" si="2"/>
        <v>2975</v>
      </c>
      <c r="U3" s="5">
        <f t="shared" si="3"/>
        <v>892500</v>
      </c>
      <c r="V3" s="4">
        <v>0</v>
      </c>
      <c r="W3">
        <v>0</v>
      </c>
      <c r="X3">
        <v>0</v>
      </c>
      <c r="Y3">
        <v>0</v>
      </c>
      <c r="Z3">
        <v>40</v>
      </c>
      <c r="AA3">
        <f t="shared" si="4"/>
        <v>0</v>
      </c>
      <c r="AB3" s="5">
        <f t="shared" si="5"/>
        <v>0</v>
      </c>
      <c r="AC3" s="4"/>
      <c r="AD3">
        <f t="shared" si="6"/>
        <v>2975</v>
      </c>
      <c r="AE3" s="5">
        <f t="shared" si="7"/>
        <v>892500</v>
      </c>
      <c r="AF3" s="8">
        <f t="shared" si="8"/>
        <v>1</v>
      </c>
      <c r="AG3" s="37">
        <f t="shared" si="9"/>
        <v>0</v>
      </c>
      <c r="AH3" s="38"/>
      <c r="AI3" s="39"/>
      <c r="AK3" s="40"/>
      <c r="AL3" s="40"/>
      <c r="AM3" s="40"/>
      <c r="AN3" s="41"/>
    </row>
    <row r="4" spans="1:40" x14ac:dyDescent="0.3">
      <c r="A4" s="4">
        <v>3</v>
      </c>
      <c r="B4" t="s">
        <v>90</v>
      </c>
      <c r="C4">
        <v>34</v>
      </c>
      <c r="D4" s="5" t="s">
        <v>33</v>
      </c>
      <c r="E4" s="4">
        <v>10666.666666666666</v>
      </c>
      <c r="F4">
        <v>31916.666666666668</v>
      </c>
      <c r="G4" s="35">
        <f t="shared" si="10"/>
        <v>42583.333333333336</v>
      </c>
      <c r="H4" s="3">
        <f t="shared" si="11"/>
        <v>0.25048923679060664</v>
      </c>
      <c r="I4" s="4">
        <v>9416.6666666666661</v>
      </c>
      <c r="J4">
        <v>28333.333333333332</v>
      </c>
      <c r="K4">
        <f t="shared" si="12"/>
        <v>37750</v>
      </c>
      <c r="L4" s="5">
        <f t="shared" si="13"/>
        <v>0.24944812362030905</v>
      </c>
      <c r="M4" s="16">
        <v>44720.390277777777</v>
      </c>
      <c r="N4" s="7" t="s">
        <v>44</v>
      </c>
      <c r="O4" s="4">
        <v>3</v>
      </c>
      <c r="P4">
        <v>56</v>
      </c>
      <c r="Q4">
        <v>46</v>
      </c>
      <c r="R4">
        <v>72</v>
      </c>
      <c r="S4">
        <v>40</v>
      </c>
      <c r="T4">
        <f t="shared" si="2"/>
        <v>1450</v>
      </c>
      <c r="U4" s="5">
        <f t="shared" si="3"/>
        <v>435000</v>
      </c>
      <c r="V4" s="4">
        <v>2</v>
      </c>
      <c r="W4">
        <v>78</v>
      </c>
      <c r="X4">
        <v>69</v>
      </c>
      <c r="Y4">
        <v>71</v>
      </c>
      <c r="Z4">
        <v>40</v>
      </c>
      <c r="AA4">
        <f t="shared" si="4"/>
        <v>181.66666666666669</v>
      </c>
      <c r="AB4" s="5">
        <f t="shared" si="5"/>
        <v>54500.000000000007</v>
      </c>
      <c r="AC4" s="4"/>
      <c r="AD4">
        <f t="shared" si="6"/>
        <v>1631.6666666666667</v>
      </c>
      <c r="AE4" s="5">
        <f t="shared" si="7"/>
        <v>489500</v>
      </c>
      <c r="AF4" s="8">
        <f t="shared" si="8"/>
        <v>0.88866189989785493</v>
      </c>
      <c r="AG4" s="37">
        <f t="shared" si="9"/>
        <v>0.11133810010214507</v>
      </c>
      <c r="AH4" s="38"/>
      <c r="AI4" s="39"/>
      <c r="AK4" s="40"/>
      <c r="AL4" s="40"/>
      <c r="AM4" s="40"/>
      <c r="AN4" s="41"/>
    </row>
    <row r="5" spans="1:40" x14ac:dyDescent="0.3">
      <c r="A5" s="4">
        <v>4</v>
      </c>
      <c r="B5" t="s">
        <v>90</v>
      </c>
      <c r="C5">
        <v>34</v>
      </c>
      <c r="D5" s="5" t="s">
        <v>34</v>
      </c>
      <c r="E5" s="4">
        <v>10666.666666666666</v>
      </c>
      <c r="F5">
        <v>31916.666666666668</v>
      </c>
      <c r="G5" s="35">
        <f t="shared" si="10"/>
        <v>42583.333333333336</v>
      </c>
      <c r="H5" s="3">
        <f t="shared" si="11"/>
        <v>0.25048923679060664</v>
      </c>
      <c r="I5" s="4">
        <v>9416.6666666666661</v>
      </c>
      <c r="J5">
        <v>28333.333333333332</v>
      </c>
      <c r="K5">
        <f t="shared" si="12"/>
        <v>37750</v>
      </c>
      <c r="L5" s="5">
        <f t="shared" si="13"/>
        <v>0.24944812362030905</v>
      </c>
      <c r="M5" s="16">
        <v>44720.397222222222</v>
      </c>
      <c r="N5" s="7" t="s">
        <v>45</v>
      </c>
      <c r="O5" s="4">
        <v>1</v>
      </c>
      <c r="P5">
        <v>140</v>
      </c>
      <c r="Q5">
        <v>120</v>
      </c>
      <c r="R5">
        <v>129</v>
      </c>
      <c r="S5">
        <v>40</v>
      </c>
      <c r="T5">
        <f t="shared" si="2"/>
        <v>32.416666666666664</v>
      </c>
      <c r="U5" s="5">
        <f t="shared" si="3"/>
        <v>9725</v>
      </c>
      <c r="V5" s="4">
        <v>2</v>
      </c>
      <c r="W5">
        <v>195</v>
      </c>
      <c r="X5">
        <v>213</v>
      </c>
      <c r="Y5">
        <v>205</v>
      </c>
      <c r="Z5">
        <v>40</v>
      </c>
      <c r="AA5">
        <f t="shared" si="4"/>
        <v>510.83333333333337</v>
      </c>
      <c r="AB5" s="5">
        <f t="shared" si="5"/>
        <v>153250</v>
      </c>
      <c r="AC5" s="4"/>
      <c r="AD5">
        <f t="shared" si="6"/>
        <v>543.25</v>
      </c>
      <c r="AE5" s="5">
        <f t="shared" si="7"/>
        <v>162975</v>
      </c>
      <c r="AF5" s="8">
        <f t="shared" si="8"/>
        <v>5.9671728792759629E-2</v>
      </c>
      <c r="AG5" s="37">
        <f t="shared" si="9"/>
        <v>0.94032827120724038</v>
      </c>
      <c r="AH5" s="38"/>
      <c r="AI5" s="39"/>
      <c r="AK5" s="40"/>
      <c r="AL5" s="40"/>
      <c r="AM5" s="40"/>
      <c r="AN5" s="41"/>
    </row>
    <row r="6" spans="1:40" x14ac:dyDescent="0.3">
      <c r="A6" s="4">
        <v>5</v>
      </c>
      <c r="B6" t="s">
        <v>90</v>
      </c>
      <c r="C6">
        <v>34</v>
      </c>
      <c r="D6" s="5" t="s">
        <v>25</v>
      </c>
      <c r="E6" s="4">
        <v>10666.666666666666</v>
      </c>
      <c r="F6">
        <v>31916.666666666668</v>
      </c>
      <c r="G6" s="35">
        <f t="shared" si="10"/>
        <v>42583.333333333336</v>
      </c>
      <c r="H6" s="3">
        <f t="shared" si="11"/>
        <v>0.25048923679060664</v>
      </c>
      <c r="I6" s="4">
        <v>9416.6666666666661</v>
      </c>
      <c r="J6">
        <v>28333.333333333332</v>
      </c>
      <c r="K6">
        <f t="shared" si="12"/>
        <v>37750</v>
      </c>
      <c r="L6" s="5">
        <f t="shared" si="13"/>
        <v>0.24944812362030905</v>
      </c>
      <c r="M6" s="16">
        <v>44720.404166666667</v>
      </c>
      <c r="N6" s="7" t="s">
        <v>46</v>
      </c>
      <c r="O6" s="4">
        <v>0</v>
      </c>
      <c r="P6">
        <v>0</v>
      </c>
      <c r="Q6">
        <v>0</v>
      </c>
      <c r="R6">
        <v>0</v>
      </c>
      <c r="S6">
        <v>40</v>
      </c>
      <c r="T6">
        <f t="shared" si="2"/>
        <v>0</v>
      </c>
      <c r="U6" s="5">
        <f t="shared" si="3"/>
        <v>0</v>
      </c>
      <c r="V6" s="4">
        <v>3</v>
      </c>
      <c r="W6">
        <v>19</v>
      </c>
      <c r="X6">
        <v>28</v>
      </c>
      <c r="Y6">
        <v>29</v>
      </c>
      <c r="Z6">
        <v>40</v>
      </c>
      <c r="AA6">
        <f t="shared" si="4"/>
        <v>633.33333333333326</v>
      </c>
      <c r="AB6" s="5">
        <f t="shared" si="5"/>
        <v>189999.99999999997</v>
      </c>
      <c r="AC6" s="4"/>
      <c r="AD6">
        <f t="shared" si="6"/>
        <v>633.33333333333326</v>
      </c>
      <c r="AE6" s="5">
        <f t="shared" si="7"/>
        <v>189999.99999999997</v>
      </c>
      <c r="AF6" s="8">
        <f t="shared" si="8"/>
        <v>0</v>
      </c>
      <c r="AG6" s="37">
        <f t="shared" si="9"/>
        <v>1</v>
      </c>
      <c r="AH6" s="38"/>
      <c r="AI6" s="39"/>
      <c r="AK6" s="40"/>
      <c r="AL6" s="40"/>
      <c r="AM6" s="40"/>
      <c r="AN6" s="41"/>
    </row>
    <row r="7" spans="1:40" x14ac:dyDescent="0.3">
      <c r="A7" s="4">
        <v>6</v>
      </c>
      <c r="B7" t="s">
        <v>90</v>
      </c>
      <c r="C7">
        <v>34</v>
      </c>
      <c r="D7" s="5" t="s">
        <v>35</v>
      </c>
      <c r="E7" s="4">
        <v>10666.666666666666</v>
      </c>
      <c r="F7">
        <v>31916.666666666668</v>
      </c>
      <c r="G7" s="35">
        <f t="shared" si="10"/>
        <v>42583.333333333336</v>
      </c>
      <c r="H7" s="3">
        <f t="shared" si="11"/>
        <v>0.25048923679060664</v>
      </c>
      <c r="I7" s="4">
        <v>9416.6666666666661</v>
      </c>
      <c r="J7">
        <v>28333.333333333332</v>
      </c>
      <c r="K7">
        <f t="shared" si="12"/>
        <v>37750</v>
      </c>
      <c r="L7" s="5">
        <f t="shared" si="13"/>
        <v>0.24944812362030905</v>
      </c>
      <c r="M7" s="16">
        <v>44720.409722222219</v>
      </c>
      <c r="N7" s="7" t="s">
        <v>46</v>
      </c>
      <c r="O7" s="4">
        <v>0</v>
      </c>
      <c r="P7">
        <v>0</v>
      </c>
      <c r="Q7">
        <v>0</v>
      </c>
      <c r="R7">
        <v>0</v>
      </c>
      <c r="S7">
        <v>40</v>
      </c>
      <c r="T7">
        <f t="shared" si="2"/>
        <v>0</v>
      </c>
      <c r="U7" s="5">
        <f t="shared" si="3"/>
        <v>0</v>
      </c>
      <c r="V7" s="4">
        <v>2</v>
      </c>
      <c r="W7">
        <v>307</v>
      </c>
      <c r="X7">
        <v>301</v>
      </c>
      <c r="Y7">
        <v>278</v>
      </c>
      <c r="Z7">
        <v>40</v>
      </c>
      <c r="AA7">
        <f t="shared" si="4"/>
        <v>738.33333333333326</v>
      </c>
      <c r="AB7" s="5">
        <f t="shared" si="5"/>
        <v>221499.99999999997</v>
      </c>
      <c r="AC7" s="4"/>
      <c r="AD7">
        <f t="shared" si="6"/>
        <v>738.33333333333326</v>
      </c>
      <c r="AE7" s="5">
        <f t="shared" si="7"/>
        <v>221499.99999999997</v>
      </c>
      <c r="AF7" s="8">
        <f t="shared" si="8"/>
        <v>0</v>
      </c>
      <c r="AG7" s="37">
        <f t="shared" si="9"/>
        <v>1</v>
      </c>
      <c r="AH7" s="38"/>
      <c r="AI7" s="39"/>
      <c r="AK7" s="40"/>
      <c r="AL7" s="40"/>
      <c r="AM7" s="40"/>
      <c r="AN7" s="41"/>
    </row>
    <row r="8" spans="1:40" x14ac:dyDescent="0.3">
      <c r="A8" s="4">
        <v>7</v>
      </c>
      <c r="B8" t="s">
        <v>90</v>
      </c>
      <c r="C8">
        <v>34</v>
      </c>
      <c r="D8" s="5" t="s">
        <v>26</v>
      </c>
      <c r="E8" s="4">
        <v>10666.666666666666</v>
      </c>
      <c r="F8">
        <v>31916.666666666668</v>
      </c>
      <c r="G8" s="35">
        <f t="shared" si="10"/>
        <v>42583.333333333336</v>
      </c>
      <c r="H8" s="3">
        <f t="shared" si="11"/>
        <v>0.25048923679060664</v>
      </c>
      <c r="I8" s="4">
        <v>9416.6666666666661</v>
      </c>
      <c r="J8">
        <v>28333.333333333332</v>
      </c>
      <c r="K8">
        <f t="shared" si="12"/>
        <v>37750</v>
      </c>
      <c r="L8" s="5">
        <f t="shared" si="13"/>
        <v>0.24944812362030905</v>
      </c>
      <c r="M8" s="16">
        <v>44720.417361111111</v>
      </c>
      <c r="N8" s="7" t="s">
        <v>47</v>
      </c>
      <c r="O8" s="4">
        <v>2</v>
      </c>
      <c r="P8">
        <v>40</v>
      </c>
      <c r="Q8">
        <v>32</v>
      </c>
      <c r="R8">
        <v>32</v>
      </c>
      <c r="S8">
        <v>40</v>
      </c>
      <c r="T8">
        <f t="shared" si="2"/>
        <v>86.666666666666657</v>
      </c>
      <c r="U8" s="5">
        <f t="shared" si="3"/>
        <v>25999.999999999996</v>
      </c>
      <c r="V8" s="4">
        <v>0</v>
      </c>
      <c r="W8">
        <v>448</v>
      </c>
      <c r="X8">
        <v>417</v>
      </c>
      <c r="Y8">
        <v>586</v>
      </c>
      <c r="Z8">
        <v>40</v>
      </c>
      <c r="AA8">
        <f t="shared" si="4"/>
        <v>12.091666666666667</v>
      </c>
      <c r="AB8" s="5">
        <f t="shared" si="5"/>
        <v>3627.5</v>
      </c>
      <c r="AC8" s="4"/>
      <c r="AD8">
        <f t="shared" si="6"/>
        <v>98.758333333333326</v>
      </c>
      <c r="AE8" s="5">
        <f t="shared" si="7"/>
        <v>29627.499999999996</v>
      </c>
      <c r="AF8" s="8">
        <f t="shared" si="8"/>
        <v>0.87756307484600449</v>
      </c>
      <c r="AG8" s="37">
        <f t="shared" si="9"/>
        <v>0.12243692515399546</v>
      </c>
      <c r="AH8" s="38"/>
      <c r="AI8" s="39"/>
      <c r="AK8" s="40"/>
      <c r="AL8" s="40"/>
      <c r="AM8" s="40"/>
      <c r="AN8" s="41"/>
    </row>
    <row r="9" spans="1:40" x14ac:dyDescent="0.3">
      <c r="A9" s="4">
        <v>8</v>
      </c>
      <c r="B9" t="s">
        <v>90</v>
      </c>
      <c r="C9">
        <v>34</v>
      </c>
      <c r="D9" s="5" t="s">
        <v>36</v>
      </c>
      <c r="E9" s="4">
        <v>10666.666666666666</v>
      </c>
      <c r="F9">
        <v>31916.666666666668</v>
      </c>
      <c r="G9" s="35">
        <f t="shared" si="10"/>
        <v>42583.333333333336</v>
      </c>
      <c r="H9" s="3">
        <f t="shared" si="11"/>
        <v>0.25048923679060664</v>
      </c>
      <c r="I9" s="4">
        <v>9416.6666666666661</v>
      </c>
      <c r="J9">
        <v>28333.333333333332</v>
      </c>
      <c r="K9">
        <f t="shared" si="12"/>
        <v>37750</v>
      </c>
      <c r="L9" s="5">
        <f t="shared" si="13"/>
        <v>0.24944812362030905</v>
      </c>
      <c r="M9" s="16">
        <v>44720.423611111109</v>
      </c>
      <c r="N9" s="7" t="s">
        <v>48</v>
      </c>
      <c r="O9" s="4">
        <v>3</v>
      </c>
      <c r="P9">
        <v>16</v>
      </c>
      <c r="Q9">
        <v>12</v>
      </c>
      <c r="R9">
        <v>16</v>
      </c>
      <c r="S9">
        <v>40</v>
      </c>
      <c r="T9">
        <f t="shared" si="2"/>
        <v>366.66666666666663</v>
      </c>
      <c r="U9" s="5">
        <f t="shared" si="3"/>
        <v>109999.99999999999</v>
      </c>
      <c r="V9" s="4">
        <v>1</v>
      </c>
      <c r="W9">
        <v>11</v>
      </c>
      <c r="X9">
        <v>9</v>
      </c>
      <c r="Y9">
        <v>4</v>
      </c>
      <c r="Z9">
        <v>40</v>
      </c>
      <c r="AA9">
        <f t="shared" si="4"/>
        <v>2</v>
      </c>
      <c r="AB9" s="5">
        <f t="shared" si="5"/>
        <v>600</v>
      </c>
      <c r="AC9" s="4"/>
      <c r="AD9">
        <f t="shared" si="6"/>
        <v>368.66666666666663</v>
      </c>
      <c r="AE9" s="5">
        <f t="shared" si="7"/>
        <v>110599.99999999999</v>
      </c>
      <c r="AF9" s="8">
        <f t="shared" si="8"/>
        <v>0.99457504520795659</v>
      </c>
      <c r="AG9" s="37">
        <f t="shared" si="9"/>
        <v>5.4249547920434005E-3</v>
      </c>
      <c r="AH9" s="38"/>
      <c r="AI9" s="39"/>
      <c r="AK9" s="40"/>
      <c r="AL9" s="40"/>
      <c r="AM9" s="40"/>
      <c r="AN9" s="41"/>
    </row>
    <row r="10" spans="1:40" x14ac:dyDescent="0.3">
      <c r="A10" s="4">
        <v>9</v>
      </c>
      <c r="B10" t="s">
        <v>90</v>
      </c>
      <c r="C10">
        <v>34</v>
      </c>
      <c r="D10" s="5" t="s">
        <v>27</v>
      </c>
      <c r="E10" s="4">
        <v>10666.666666666666</v>
      </c>
      <c r="F10">
        <v>31916.666666666668</v>
      </c>
      <c r="G10" s="35">
        <f t="shared" si="10"/>
        <v>42583.333333333336</v>
      </c>
      <c r="H10" s="3">
        <f t="shared" si="11"/>
        <v>0.25048923679060664</v>
      </c>
      <c r="I10" s="4">
        <v>9416.6666666666661</v>
      </c>
      <c r="J10">
        <v>28333.333333333332</v>
      </c>
      <c r="K10">
        <f t="shared" si="12"/>
        <v>37750</v>
      </c>
      <c r="L10" s="5">
        <f t="shared" si="13"/>
        <v>0.24944812362030905</v>
      </c>
      <c r="M10" s="16">
        <v>44720.430555555555</v>
      </c>
      <c r="N10" s="7" t="s">
        <v>49</v>
      </c>
      <c r="O10" s="4">
        <v>1</v>
      </c>
      <c r="P10">
        <v>75</v>
      </c>
      <c r="Q10">
        <v>79</v>
      </c>
      <c r="R10">
        <v>62</v>
      </c>
      <c r="S10">
        <v>40</v>
      </c>
      <c r="T10">
        <f t="shared" si="2"/>
        <v>18</v>
      </c>
      <c r="U10" s="5">
        <f t="shared" si="3"/>
        <v>5400</v>
      </c>
      <c r="V10" s="4">
        <v>1</v>
      </c>
      <c r="W10">
        <v>20</v>
      </c>
      <c r="X10">
        <v>34</v>
      </c>
      <c r="Y10">
        <v>19</v>
      </c>
      <c r="Z10">
        <v>40</v>
      </c>
      <c r="AA10">
        <f t="shared" si="4"/>
        <v>6.083333333333333</v>
      </c>
      <c r="AB10" s="5">
        <f t="shared" si="5"/>
        <v>1825</v>
      </c>
      <c r="AC10" s="4"/>
      <c r="AD10">
        <f t="shared" si="6"/>
        <v>24.083333333333332</v>
      </c>
      <c r="AE10" s="5">
        <f t="shared" si="7"/>
        <v>7225</v>
      </c>
      <c r="AF10" s="8">
        <f t="shared" si="8"/>
        <v>0.74740484429065746</v>
      </c>
      <c r="AG10" s="37">
        <f t="shared" si="9"/>
        <v>0.25259515570934254</v>
      </c>
      <c r="AH10" s="38"/>
      <c r="AI10" s="39"/>
      <c r="AK10" s="40"/>
      <c r="AL10" s="40"/>
      <c r="AM10" s="40"/>
      <c r="AN10" s="41"/>
    </row>
    <row r="11" spans="1:40" x14ac:dyDescent="0.3">
      <c r="A11" s="4">
        <v>10</v>
      </c>
      <c r="B11" t="s">
        <v>90</v>
      </c>
      <c r="C11">
        <v>34</v>
      </c>
      <c r="D11" s="5" t="s">
        <v>37</v>
      </c>
      <c r="E11" s="4">
        <v>10666.666666666666</v>
      </c>
      <c r="F11">
        <v>31916.666666666668</v>
      </c>
      <c r="G11" s="35">
        <f t="shared" si="10"/>
        <v>42583.333333333336</v>
      </c>
      <c r="H11" s="3">
        <f t="shared" si="11"/>
        <v>0.25048923679060664</v>
      </c>
      <c r="I11" s="4">
        <v>9416.6666666666661</v>
      </c>
      <c r="J11">
        <v>28333.333333333332</v>
      </c>
      <c r="K11">
        <f t="shared" si="12"/>
        <v>37750</v>
      </c>
      <c r="L11" s="5">
        <f t="shared" si="13"/>
        <v>0.24944812362030905</v>
      </c>
      <c r="M11" s="16">
        <v>44720.438888888886</v>
      </c>
      <c r="N11" s="7" t="s">
        <v>50</v>
      </c>
      <c r="O11" s="4">
        <v>2</v>
      </c>
      <c r="P11">
        <v>52</v>
      </c>
      <c r="Q11">
        <v>58</v>
      </c>
      <c r="R11">
        <v>42</v>
      </c>
      <c r="S11">
        <v>40</v>
      </c>
      <c r="T11">
        <f t="shared" si="2"/>
        <v>126.66666666666666</v>
      </c>
      <c r="U11" s="5">
        <f t="shared" si="3"/>
        <v>38000</v>
      </c>
      <c r="V11" s="4">
        <v>0</v>
      </c>
      <c r="W11">
        <v>15</v>
      </c>
      <c r="X11">
        <v>6</v>
      </c>
      <c r="Y11">
        <v>9</v>
      </c>
      <c r="Z11">
        <v>40</v>
      </c>
      <c r="AA11">
        <f t="shared" si="4"/>
        <v>0.25</v>
      </c>
      <c r="AB11" s="5">
        <f t="shared" si="5"/>
        <v>75</v>
      </c>
      <c r="AC11" s="4"/>
      <c r="AD11">
        <f t="shared" si="6"/>
        <v>126.91666666666666</v>
      </c>
      <c r="AE11" s="5">
        <f t="shared" si="7"/>
        <v>38075</v>
      </c>
      <c r="AF11" s="8">
        <f t="shared" si="8"/>
        <v>0.99803020354563365</v>
      </c>
      <c r="AG11" s="37">
        <f t="shared" si="9"/>
        <v>1.969796454366382E-3</v>
      </c>
      <c r="AH11" s="38"/>
      <c r="AI11" s="39"/>
      <c r="AK11" s="40"/>
      <c r="AL11" s="40"/>
      <c r="AM11" s="40"/>
      <c r="AN11" s="41"/>
    </row>
    <row r="12" spans="1:40" x14ac:dyDescent="0.3">
      <c r="A12" s="4">
        <v>11</v>
      </c>
      <c r="B12" t="s">
        <v>90</v>
      </c>
      <c r="C12">
        <v>34</v>
      </c>
      <c r="D12" s="5" t="s">
        <v>38</v>
      </c>
      <c r="E12" s="4">
        <v>10666.666666666666</v>
      </c>
      <c r="F12">
        <v>31916.666666666668</v>
      </c>
      <c r="G12" s="35">
        <f t="shared" si="10"/>
        <v>42583.333333333336</v>
      </c>
      <c r="H12" s="3">
        <f t="shared" si="11"/>
        <v>0.25048923679060664</v>
      </c>
      <c r="I12" s="4">
        <v>9416.6666666666661</v>
      </c>
      <c r="J12">
        <v>28333.333333333332</v>
      </c>
      <c r="K12">
        <f t="shared" si="12"/>
        <v>37750</v>
      </c>
      <c r="L12" s="5">
        <f t="shared" si="13"/>
        <v>0.24944812362030905</v>
      </c>
      <c r="M12" s="16">
        <v>44720.446527777778</v>
      </c>
      <c r="N12" s="7" t="s">
        <v>51</v>
      </c>
      <c r="O12" s="4">
        <v>3</v>
      </c>
      <c r="P12">
        <v>26</v>
      </c>
      <c r="Q12">
        <v>29</v>
      </c>
      <c r="R12">
        <v>20</v>
      </c>
      <c r="S12">
        <v>40</v>
      </c>
      <c r="T12">
        <f t="shared" si="2"/>
        <v>625</v>
      </c>
      <c r="U12" s="5">
        <f t="shared" si="3"/>
        <v>187500</v>
      </c>
      <c r="V12" s="4">
        <v>2</v>
      </c>
      <c r="W12">
        <v>177</v>
      </c>
      <c r="X12">
        <v>154</v>
      </c>
      <c r="Y12">
        <v>203</v>
      </c>
      <c r="Z12">
        <v>40</v>
      </c>
      <c r="AA12">
        <f t="shared" si="4"/>
        <v>445</v>
      </c>
      <c r="AB12" s="5">
        <f t="shared" si="5"/>
        <v>133500</v>
      </c>
      <c r="AC12" s="4"/>
      <c r="AD12">
        <f t="shared" si="6"/>
        <v>1070</v>
      </c>
      <c r="AE12" s="5">
        <f t="shared" si="7"/>
        <v>321000</v>
      </c>
      <c r="AF12" s="8">
        <f t="shared" si="8"/>
        <v>0.58411214953271029</v>
      </c>
      <c r="AG12" s="37">
        <f t="shared" si="9"/>
        <v>0.41588785046728971</v>
      </c>
      <c r="AH12" s="38"/>
      <c r="AI12" s="39"/>
      <c r="AK12" s="40"/>
      <c r="AL12" s="40"/>
      <c r="AM12" s="40"/>
      <c r="AN12" s="41"/>
    </row>
    <row r="13" spans="1:40" x14ac:dyDescent="0.3">
      <c r="A13" s="4">
        <v>12</v>
      </c>
      <c r="B13" t="s">
        <v>90</v>
      </c>
      <c r="C13">
        <v>34</v>
      </c>
      <c r="D13" s="5" t="s">
        <v>39</v>
      </c>
      <c r="E13" s="4">
        <v>10666.666666666666</v>
      </c>
      <c r="F13">
        <v>31916.666666666668</v>
      </c>
      <c r="G13" s="35">
        <f t="shared" si="10"/>
        <v>42583.333333333336</v>
      </c>
      <c r="H13" s="3">
        <f t="shared" si="11"/>
        <v>0.25048923679060664</v>
      </c>
      <c r="I13" s="4">
        <v>9416.6666666666661</v>
      </c>
      <c r="J13">
        <v>28333.333333333332</v>
      </c>
      <c r="K13">
        <f t="shared" si="12"/>
        <v>37750</v>
      </c>
      <c r="L13" s="5">
        <f t="shared" si="13"/>
        <v>0.24944812362030905</v>
      </c>
      <c r="M13" s="16">
        <v>44719.640972222223</v>
      </c>
      <c r="N13" s="7" t="s">
        <v>52</v>
      </c>
      <c r="O13" s="4">
        <v>4</v>
      </c>
      <c r="P13">
        <v>61</v>
      </c>
      <c r="Q13">
        <v>63</v>
      </c>
      <c r="R13">
        <v>59</v>
      </c>
      <c r="S13">
        <v>40</v>
      </c>
      <c r="T13">
        <f t="shared" si="2"/>
        <v>15250</v>
      </c>
      <c r="U13" s="5">
        <f t="shared" si="3"/>
        <v>4575000</v>
      </c>
      <c r="V13" s="4">
        <v>2</v>
      </c>
      <c r="W13">
        <v>13</v>
      </c>
      <c r="X13">
        <v>18</v>
      </c>
      <c r="Y13">
        <v>9</v>
      </c>
      <c r="Z13">
        <v>40</v>
      </c>
      <c r="AA13">
        <f t="shared" si="4"/>
        <v>33.333333333333336</v>
      </c>
      <c r="AB13" s="5">
        <f t="shared" si="5"/>
        <v>10000</v>
      </c>
      <c r="AC13" s="4"/>
      <c r="AD13">
        <f t="shared" si="6"/>
        <v>15283.333333333334</v>
      </c>
      <c r="AE13" s="5">
        <f t="shared" si="7"/>
        <v>4585000</v>
      </c>
      <c r="AF13" s="8">
        <f t="shared" si="8"/>
        <v>0.99781897491821159</v>
      </c>
      <c r="AG13" s="37">
        <f t="shared" si="9"/>
        <v>2.1810250817884407E-3</v>
      </c>
      <c r="AH13" s="38"/>
      <c r="AI13" s="39"/>
      <c r="AK13" s="40"/>
      <c r="AL13" s="40"/>
      <c r="AM13" s="40"/>
      <c r="AN13" s="41"/>
    </row>
    <row r="14" spans="1:40" x14ac:dyDescent="0.3">
      <c r="A14" s="4">
        <v>13</v>
      </c>
      <c r="B14" t="s">
        <v>90</v>
      </c>
      <c r="C14">
        <v>34</v>
      </c>
      <c r="D14" s="5" t="s">
        <v>40</v>
      </c>
      <c r="E14" s="4">
        <v>10666.666666666666</v>
      </c>
      <c r="F14">
        <v>31916.666666666668</v>
      </c>
      <c r="G14" s="35">
        <f t="shared" si="10"/>
        <v>42583.333333333336</v>
      </c>
      <c r="H14" s="3">
        <f t="shared" si="11"/>
        <v>0.25048923679060664</v>
      </c>
      <c r="I14" s="4">
        <v>9416.6666666666661</v>
      </c>
      <c r="J14">
        <v>28333.333333333332</v>
      </c>
      <c r="K14">
        <f t="shared" si="12"/>
        <v>37750</v>
      </c>
      <c r="L14" s="5">
        <f t="shared" si="13"/>
        <v>0.24944812362030905</v>
      </c>
      <c r="M14" s="16">
        <v>44719.645833333336</v>
      </c>
      <c r="N14" s="7" t="s">
        <v>53</v>
      </c>
      <c r="O14" s="4">
        <v>3</v>
      </c>
      <c r="P14">
        <v>145</v>
      </c>
      <c r="Q14">
        <v>149</v>
      </c>
      <c r="R14">
        <v>144</v>
      </c>
      <c r="S14">
        <v>40</v>
      </c>
      <c r="T14">
        <f t="shared" si="2"/>
        <v>3650</v>
      </c>
      <c r="U14" s="5">
        <f t="shared" si="3"/>
        <v>1095000</v>
      </c>
      <c r="V14" s="4">
        <v>3</v>
      </c>
      <c r="W14">
        <v>111</v>
      </c>
      <c r="X14">
        <v>95</v>
      </c>
      <c r="Y14">
        <v>105</v>
      </c>
      <c r="Z14">
        <v>40</v>
      </c>
      <c r="AA14">
        <f t="shared" si="4"/>
        <v>2591.666666666667</v>
      </c>
      <c r="AB14" s="5">
        <f t="shared" si="5"/>
        <v>777500.00000000012</v>
      </c>
      <c r="AC14" s="4"/>
      <c r="AD14">
        <f t="shared" si="6"/>
        <v>6241.666666666667</v>
      </c>
      <c r="AE14" s="5">
        <f t="shared" si="7"/>
        <v>1872500</v>
      </c>
      <c r="AF14" s="8">
        <f t="shared" si="8"/>
        <v>0.5847797062750334</v>
      </c>
      <c r="AG14" s="37">
        <f t="shared" si="9"/>
        <v>0.41522029372496666</v>
      </c>
      <c r="AH14" s="38"/>
      <c r="AI14" s="39"/>
      <c r="AK14" s="40"/>
      <c r="AL14" s="40"/>
      <c r="AM14" s="40"/>
      <c r="AN14" s="41"/>
    </row>
    <row r="15" spans="1:40" x14ac:dyDescent="0.3">
      <c r="A15" s="4">
        <v>14</v>
      </c>
      <c r="B15" t="s">
        <v>90</v>
      </c>
      <c r="C15">
        <v>34</v>
      </c>
      <c r="D15" s="5" t="s">
        <v>28</v>
      </c>
      <c r="E15" s="4">
        <v>10666.666666666666</v>
      </c>
      <c r="F15">
        <v>31916.666666666668</v>
      </c>
      <c r="G15" s="35">
        <f t="shared" si="10"/>
        <v>42583.333333333336</v>
      </c>
      <c r="H15" s="3">
        <f t="shared" si="11"/>
        <v>0.25048923679060664</v>
      </c>
      <c r="I15" s="4">
        <v>9416.6666666666661</v>
      </c>
      <c r="J15">
        <v>28333.333333333332</v>
      </c>
      <c r="K15">
        <f t="shared" si="12"/>
        <v>37750</v>
      </c>
      <c r="L15" s="5">
        <f t="shared" si="13"/>
        <v>0.24944812362030905</v>
      </c>
      <c r="M15" s="16">
        <v>44719.65347222222</v>
      </c>
      <c r="N15" s="7" t="s">
        <v>54</v>
      </c>
      <c r="O15" s="4">
        <v>0</v>
      </c>
      <c r="P15">
        <v>156</v>
      </c>
      <c r="Q15">
        <v>149</v>
      </c>
      <c r="R15">
        <v>142</v>
      </c>
      <c r="S15">
        <v>40</v>
      </c>
      <c r="T15">
        <f t="shared" si="2"/>
        <v>3.7250000000000001</v>
      </c>
      <c r="U15" s="5">
        <f t="shared" si="3"/>
        <v>1117.5</v>
      </c>
      <c r="V15" s="4">
        <v>0</v>
      </c>
      <c r="W15">
        <v>170</v>
      </c>
      <c r="X15">
        <v>181</v>
      </c>
      <c r="Y15">
        <v>182</v>
      </c>
      <c r="Z15">
        <v>40</v>
      </c>
      <c r="AA15">
        <f t="shared" si="4"/>
        <v>4.4416666666666664</v>
      </c>
      <c r="AB15" s="5">
        <f t="shared" si="5"/>
        <v>1332.5</v>
      </c>
      <c r="AC15" s="4"/>
      <c r="AD15">
        <f t="shared" si="6"/>
        <v>8.1666666666666661</v>
      </c>
      <c r="AE15" s="5">
        <f t="shared" si="7"/>
        <v>2450</v>
      </c>
      <c r="AF15" s="8">
        <f t="shared" si="8"/>
        <v>0.45612244897959181</v>
      </c>
      <c r="AG15" s="37">
        <f t="shared" si="9"/>
        <v>0.54387755102040813</v>
      </c>
      <c r="AH15" s="38"/>
      <c r="AI15" s="39"/>
      <c r="AK15" s="40"/>
      <c r="AL15" s="40"/>
      <c r="AM15" s="40"/>
      <c r="AN15" s="41"/>
    </row>
    <row r="16" spans="1:40" ht="15" thickBot="1" x14ac:dyDescent="0.35">
      <c r="A16" s="4">
        <v>15</v>
      </c>
      <c r="B16" t="s">
        <v>90</v>
      </c>
      <c r="C16">
        <v>34</v>
      </c>
      <c r="D16" s="5" t="s">
        <v>29</v>
      </c>
      <c r="E16" s="4">
        <v>10666.666666666666</v>
      </c>
      <c r="F16">
        <v>31916.666666666668</v>
      </c>
      <c r="G16" s="35">
        <f t="shared" si="10"/>
        <v>42583.333333333336</v>
      </c>
      <c r="H16" s="3">
        <f t="shared" si="11"/>
        <v>0.25048923679060664</v>
      </c>
      <c r="I16" s="4">
        <v>9416.6666666666661</v>
      </c>
      <c r="J16">
        <v>28333.333333333332</v>
      </c>
      <c r="K16">
        <f t="shared" si="12"/>
        <v>37750</v>
      </c>
      <c r="L16" s="5">
        <f t="shared" si="13"/>
        <v>0.24944812362030905</v>
      </c>
      <c r="M16" s="16">
        <v>44719.65902777778</v>
      </c>
      <c r="N16" s="7" t="s">
        <v>55</v>
      </c>
      <c r="O16" s="4">
        <v>3</v>
      </c>
      <c r="P16">
        <v>66</v>
      </c>
      <c r="Q16">
        <v>44</v>
      </c>
      <c r="R16">
        <v>55</v>
      </c>
      <c r="S16">
        <v>40</v>
      </c>
      <c r="T16">
        <f t="shared" si="2"/>
        <v>1375</v>
      </c>
      <c r="U16" s="5">
        <f t="shared" si="3"/>
        <v>412500</v>
      </c>
      <c r="V16" s="4">
        <v>2</v>
      </c>
      <c r="W16">
        <v>71</v>
      </c>
      <c r="X16">
        <v>68</v>
      </c>
      <c r="Y16">
        <v>48</v>
      </c>
      <c r="Z16">
        <v>40</v>
      </c>
      <c r="AA16">
        <f t="shared" si="4"/>
        <v>155.83333333333334</v>
      </c>
      <c r="AB16" s="5">
        <f t="shared" si="5"/>
        <v>46750</v>
      </c>
      <c r="AC16" s="4"/>
      <c r="AD16">
        <f t="shared" si="6"/>
        <v>1530.8333333333333</v>
      </c>
      <c r="AE16" s="5">
        <f t="shared" si="7"/>
        <v>459250</v>
      </c>
      <c r="AF16" s="8">
        <f t="shared" si="8"/>
        <v>0.89820359281437123</v>
      </c>
      <c r="AG16" s="37">
        <f t="shared" si="9"/>
        <v>0.10179640718562874</v>
      </c>
      <c r="AH16" s="38"/>
      <c r="AI16" s="39"/>
      <c r="AK16" s="40"/>
      <c r="AL16" s="40"/>
      <c r="AM16" s="40"/>
      <c r="AN16" s="41"/>
    </row>
    <row r="17" spans="1:40" s="15" customFormat="1" x14ac:dyDescent="0.3">
      <c r="A17" s="13">
        <v>16</v>
      </c>
      <c r="B17" s="15" t="s">
        <v>91</v>
      </c>
      <c r="C17" s="15">
        <v>34</v>
      </c>
      <c r="D17" s="14" t="s">
        <v>31</v>
      </c>
      <c r="E17" s="13">
        <v>1191.6666666666665</v>
      </c>
      <c r="F17" s="15">
        <v>3125</v>
      </c>
      <c r="G17" s="42">
        <f t="shared" ref="G17:G31" si="14">SUM(E17:F17)</f>
        <v>4316.6666666666661</v>
      </c>
      <c r="H17" s="18">
        <f t="shared" si="11"/>
        <v>0.27606177606177607</v>
      </c>
      <c r="I17" s="13">
        <v>1008.3333333333334</v>
      </c>
      <c r="J17" s="15">
        <v>2441.666666666667</v>
      </c>
      <c r="K17" s="15">
        <f t="shared" ref="K17:K31" si="15">SUM(I17:J17)</f>
        <v>3450.0000000000005</v>
      </c>
      <c r="L17" s="14">
        <f t="shared" si="13"/>
        <v>0.29227053140096615</v>
      </c>
      <c r="M17" s="11">
        <v>0.52152777777777781</v>
      </c>
      <c r="N17" s="12" t="s">
        <v>56</v>
      </c>
      <c r="O17" s="13">
        <v>0</v>
      </c>
      <c r="P17" s="15">
        <v>0</v>
      </c>
      <c r="Q17" s="15">
        <v>0</v>
      </c>
      <c r="R17" s="15">
        <v>0</v>
      </c>
      <c r="S17" s="15">
        <v>40</v>
      </c>
      <c r="T17" s="15">
        <f t="shared" si="2"/>
        <v>0</v>
      </c>
      <c r="U17" s="14">
        <f t="shared" si="3"/>
        <v>0</v>
      </c>
      <c r="V17" s="13">
        <v>0</v>
      </c>
      <c r="W17" s="15">
        <v>0</v>
      </c>
      <c r="X17" s="15">
        <v>0</v>
      </c>
      <c r="Y17" s="15">
        <v>0</v>
      </c>
      <c r="Z17" s="15">
        <v>40</v>
      </c>
      <c r="AA17" s="15">
        <f t="shared" si="4"/>
        <v>0</v>
      </c>
      <c r="AB17" s="14">
        <f t="shared" si="5"/>
        <v>0</v>
      </c>
      <c r="AC17" s="13"/>
      <c r="AD17" s="15">
        <f t="shared" si="6"/>
        <v>0</v>
      </c>
      <c r="AE17" s="14">
        <f t="shared" si="7"/>
        <v>0</v>
      </c>
      <c r="AF17" s="44" t="e">
        <f t="shared" si="8"/>
        <v>#DIV/0!</v>
      </c>
      <c r="AG17" s="45" t="e">
        <f t="shared" si="9"/>
        <v>#DIV/0!</v>
      </c>
      <c r="AH17" s="46"/>
      <c r="AI17" s="47"/>
      <c r="AK17" s="48"/>
      <c r="AL17" s="48"/>
      <c r="AM17" s="48"/>
      <c r="AN17" s="49"/>
    </row>
    <row r="18" spans="1:40" x14ac:dyDescent="0.3">
      <c r="A18" s="4">
        <v>17</v>
      </c>
      <c r="B18" t="s">
        <v>91</v>
      </c>
      <c r="C18">
        <v>34</v>
      </c>
      <c r="D18" s="5" t="s">
        <v>32</v>
      </c>
      <c r="E18" s="4">
        <v>1191.6666666666665</v>
      </c>
      <c r="F18">
        <v>3125</v>
      </c>
      <c r="G18" s="35">
        <f t="shared" si="14"/>
        <v>4316.6666666666661</v>
      </c>
      <c r="H18" s="3">
        <f t="shared" si="11"/>
        <v>0.27606177606177607</v>
      </c>
      <c r="I18" s="4">
        <v>1008.3333333333334</v>
      </c>
      <c r="J18">
        <v>2441.666666666667</v>
      </c>
      <c r="K18">
        <f t="shared" si="15"/>
        <v>3450.0000000000005</v>
      </c>
      <c r="L18" s="5">
        <f t="shared" si="13"/>
        <v>0.29227053140096615</v>
      </c>
      <c r="M18" s="6">
        <v>0.52708333333333335</v>
      </c>
      <c r="N18" s="7" t="s">
        <v>57</v>
      </c>
      <c r="O18" s="4">
        <v>0</v>
      </c>
      <c r="P18">
        <v>0</v>
      </c>
      <c r="Q18">
        <v>0</v>
      </c>
      <c r="R18">
        <v>0</v>
      </c>
      <c r="S18">
        <v>40</v>
      </c>
      <c r="T18">
        <f t="shared" si="2"/>
        <v>0</v>
      </c>
      <c r="U18" s="5">
        <f t="shared" si="3"/>
        <v>0</v>
      </c>
      <c r="V18" s="4">
        <v>4</v>
      </c>
      <c r="W18">
        <v>32</v>
      </c>
      <c r="X18">
        <v>40</v>
      </c>
      <c r="Y18">
        <v>36</v>
      </c>
      <c r="Z18">
        <v>40</v>
      </c>
      <c r="AA18">
        <f t="shared" si="4"/>
        <v>9000</v>
      </c>
      <c r="AB18" s="5">
        <f t="shared" si="5"/>
        <v>2700000</v>
      </c>
      <c r="AC18" s="4"/>
      <c r="AD18">
        <f t="shared" si="6"/>
        <v>9000</v>
      </c>
      <c r="AE18" s="5">
        <f t="shared" si="7"/>
        <v>2700000</v>
      </c>
      <c r="AF18" s="8">
        <f t="shared" si="8"/>
        <v>0</v>
      </c>
      <c r="AG18" s="37">
        <f t="shared" si="9"/>
        <v>1</v>
      </c>
      <c r="AH18" s="38"/>
      <c r="AI18" s="39"/>
      <c r="AK18" s="40"/>
      <c r="AL18" s="40"/>
      <c r="AM18" s="40"/>
      <c r="AN18" s="41"/>
    </row>
    <row r="19" spans="1:40" x14ac:dyDescent="0.3">
      <c r="A19" s="4">
        <v>18</v>
      </c>
      <c r="B19" t="s">
        <v>91</v>
      </c>
      <c r="C19">
        <v>34</v>
      </c>
      <c r="D19" s="5" t="s">
        <v>33</v>
      </c>
      <c r="E19" s="4">
        <v>1191.6666666666665</v>
      </c>
      <c r="F19">
        <v>3125</v>
      </c>
      <c r="G19" s="35">
        <f t="shared" si="14"/>
        <v>4316.6666666666661</v>
      </c>
      <c r="H19" s="3">
        <f t="shared" si="11"/>
        <v>0.27606177606177607</v>
      </c>
      <c r="I19" s="4">
        <v>1008.3333333333334</v>
      </c>
      <c r="J19">
        <v>2441.666666666667</v>
      </c>
      <c r="K19">
        <f t="shared" si="15"/>
        <v>3450.0000000000005</v>
      </c>
      <c r="L19" s="5">
        <f t="shared" si="13"/>
        <v>0.29227053140096615</v>
      </c>
      <c r="M19" s="6">
        <v>0.53194444444444444</v>
      </c>
      <c r="N19" s="7" t="s">
        <v>58</v>
      </c>
      <c r="O19" s="4">
        <v>0</v>
      </c>
      <c r="P19">
        <v>0</v>
      </c>
      <c r="Q19">
        <v>0</v>
      </c>
      <c r="R19">
        <v>0</v>
      </c>
      <c r="S19">
        <v>40</v>
      </c>
      <c r="T19">
        <f t="shared" si="2"/>
        <v>0</v>
      </c>
      <c r="U19" s="5">
        <f t="shared" si="3"/>
        <v>0</v>
      </c>
      <c r="V19" s="4">
        <v>0</v>
      </c>
      <c r="W19">
        <v>0</v>
      </c>
      <c r="X19">
        <v>0</v>
      </c>
      <c r="Y19">
        <v>0</v>
      </c>
      <c r="Z19">
        <v>40</v>
      </c>
      <c r="AA19">
        <f t="shared" si="4"/>
        <v>0</v>
      </c>
      <c r="AB19" s="5">
        <f t="shared" si="5"/>
        <v>0</v>
      </c>
      <c r="AC19" s="4"/>
      <c r="AD19">
        <f t="shared" si="6"/>
        <v>0</v>
      </c>
      <c r="AE19" s="5">
        <f t="shared" si="7"/>
        <v>0</v>
      </c>
      <c r="AF19" s="8" t="e">
        <f t="shared" si="8"/>
        <v>#DIV/0!</v>
      </c>
      <c r="AG19" s="37" t="e">
        <f t="shared" si="9"/>
        <v>#DIV/0!</v>
      </c>
      <c r="AH19" s="38"/>
      <c r="AI19" s="39"/>
      <c r="AK19" s="40"/>
      <c r="AL19" s="40"/>
      <c r="AM19" s="40"/>
      <c r="AN19" s="41"/>
    </row>
    <row r="20" spans="1:40" x14ac:dyDescent="0.3">
      <c r="A20" s="4">
        <v>19</v>
      </c>
      <c r="B20" t="s">
        <v>91</v>
      </c>
      <c r="C20">
        <v>34</v>
      </c>
      <c r="D20" s="5" t="s">
        <v>34</v>
      </c>
      <c r="E20" s="4">
        <v>1191.6666666666665</v>
      </c>
      <c r="F20">
        <v>3125</v>
      </c>
      <c r="G20" s="35">
        <f t="shared" si="14"/>
        <v>4316.6666666666661</v>
      </c>
      <c r="H20" s="3">
        <f t="shared" si="11"/>
        <v>0.27606177606177607</v>
      </c>
      <c r="I20" s="4">
        <v>1008.3333333333334</v>
      </c>
      <c r="J20">
        <v>2441.666666666667</v>
      </c>
      <c r="K20">
        <f t="shared" si="15"/>
        <v>3450.0000000000005</v>
      </c>
      <c r="L20" s="5">
        <f t="shared" si="13"/>
        <v>0.29227053140096615</v>
      </c>
      <c r="M20" s="6">
        <v>0.53749999999999998</v>
      </c>
      <c r="N20" s="7" t="s">
        <v>59</v>
      </c>
      <c r="O20" s="4"/>
      <c r="S20">
        <v>40</v>
      </c>
      <c r="T20" t="e">
        <f t="shared" si="2"/>
        <v>#DIV/0!</v>
      </c>
      <c r="U20" s="5" t="e">
        <f t="shared" si="3"/>
        <v>#DIV/0!</v>
      </c>
      <c r="V20" s="4"/>
      <c r="Z20">
        <v>40</v>
      </c>
      <c r="AA20" t="e">
        <f t="shared" si="4"/>
        <v>#DIV/0!</v>
      </c>
      <c r="AB20" s="5" t="e">
        <f t="shared" si="5"/>
        <v>#DIV/0!</v>
      </c>
      <c r="AC20" s="4"/>
      <c r="AD20" t="e">
        <f t="shared" si="6"/>
        <v>#DIV/0!</v>
      </c>
      <c r="AE20" s="5" t="e">
        <f t="shared" si="7"/>
        <v>#DIV/0!</v>
      </c>
      <c r="AF20" s="8" t="e">
        <f t="shared" si="8"/>
        <v>#DIV/0!</v>
      </c>
      <c r="AG20" s="37" t="e">
        <f t="shared" si="9"/>
        <v>#DIV/0!</v>
      </c>
      <c r="AH20" s="38"/>
      <c r="AI20" s="39"/>
      <c r="AK20" s="40"/>
      <c r="AL20" s="40"/>
      <c r="AM20" s="40"/>
      <c r="AN20" s="41"/>
    </row>
    <row r="21" spans="1:40" x14ac:dyDescent="0.3">
      <c r="A21" s="4">
        <v>20</v>
      </c>
      <c r="B21" t="s">
        <v>91</v>
      </c>
      <c r="C21">
        <v>34</v>
      </c>
      <c r="D21" s="5" t="s">
        <v>25</v>
      </c>
      <c r="E21" s="4">
        <v>1191.6666666666665</v>
      </c>
      <c r="F21">
        <v>3125</v>
      </c>
      <c r="G21" s="35">
        <f t="shared" si="14"/>
        <v>4316.6666666666661</v>
      </c>
      <c r="H21" s="3">
        <f t="shared" si="11"/>
        <v>0.27606177606177607</v>
      </c>
      <c r="I21" s="4">
        <v>1008.3333333333334</v>
      </c>
      <c r="J21">
        <v>2441.666666666667</v>
      </c>
      <c r="K21">
        <f t="shared" si="15"/>
        <v>3450.0000000000005</v>
      </c>
      <c r="L21" s="5">
        <f t="shared" si="13"/>
        <v>0.29227053140096615</v>
      </c>
      <c r="M21" s="6">
        <v>0.54375000000000007</v>
      </c>
      <c r="N21" s="7" t="s">
        <v>60</v>
      </c>
      <c r="O21" s="4">
        <v>0</v>
      </c>
      <c r="P21">
        <v>0</v>
      </c>
      <c r="Q21">
        <v>0</v>
      </c>
      <c r="R21">
        <v>0</v>
      </c>
      <c r="S21">
        <v>40</v>
      </c>
      <c r="T21">
        <f t="shared" si="2"/>
        <v>0</v>
      </c>
      <c r="U21" s="5">
        <f t="shared" si="3"/>
        <v>0</v>
      </c>
      <c r="V21" s="4">
        <v>1</v>
      </c>
      <c r="W21">
        <v>621</v>
      </c>
      <c r="X21">
        <v>507</v>
      </c>
      <c r="Y21">
        <v>426</v>
      </c>
      <c r="Z21">
        <v>40</v>
      </c>
      <c r="AA21">
        <f t="shared" si="4"/>
        <v>129.5</v>
      </c>
      <c r="AB21" s="5">
        <f t="shared" si="5"/>
        <v>38850</v>
      </c>
      <c r="AC21" s="4"/>
      <c r="AD21">
        <f t="shared" si="6"/>
        <v>129.5</v>
      </c>
      <c r="AE21" s="5">
        <f t="shared" si="7"/>
        <v>38850</v>
      </c>
      <c r="AF21" s="8">
        <f t="shared" si="8"/>
        <v>0</v>
      </c>
      <c r="AG21" s="37">
        <f t="shared" si="9"/>
        <v>1</v>
      </c>
      <c r="AH21" s="38"/>
      <c r="AI21" s="39"/>
      <c r="AK21" s="40"/>
      <c r="AL21" s="40"/>
      <c r="AM21" s="40"/>
      <c r="AN21" s="41"/>
    </row>
    <row r="22" spans="1:40" x14ac:dyDescent="0.3">
      <c r="A22" s="4">
        <v>21</v>
      </c>
      <c r="B22" t="s">
        <v>91</v>
      </c>
      <c r="C22">
        <v>34</v>
      </c>
      <c r="D22" s="5" t="s">
        <v>41</v>
      </c>
      <c r="E22" s="4">
        <v>1191.6666666666665</v>
      </c>
      <c r="F22">
        <v>3125</v>
      </c>
      <c r="G22" s="35">
        <f t="shared" si="14"/>
        <v>4316.6666666666661</v>
      </c>
      <c r="H22" s="3">
        <f t="shared" si="11"/>
        <v>0.27606177606177607</v>
      </c>
      <c r="I22" s="4">
        <v>1008.3333333333334</v>
      </c>
      <c r="J22">
        <v>2441.666666666667</v>
      </c>
      <c r="K22">
        <f t="shared" si="15"/>
        <v>3450.0000000000005</v>
      </c>
      <c r="L22" s="5">
        <f t="shared" si="13"/>
        <v>0.29227053140096615</v>
      </c>
      <c r="M22" s="6">
        <v>0.54791666666666672</v>
      </c>
      <c r="N22" s="7" t="s">
        <v>42</v>
      </c>
      <c r="O22" s="4">
        <v>0</v>
      </c>
      <c r="P22">
        <v>0</v>
      </c>
      <c r="Q22">
        <v>0</v>
      </c>
      <c r="R22">
        <v>0</v>
      </c>
      <c r="S22">
        <v>40</v>
      </c>
      <c r="T22">
        <f t="shared" si="2"/>
        <v>0</v>
      </c>
      <c r="U22" s="5">
        <f t="shared" si="3"/>
        <v>0</v>
      </c>
      <c r="V22" s="4">
        <v>0</v>
      </c>
      <c r="W22">
        <v>0</v>
      </c>
      <c r="X22">
        <v>0</v>
      </c>
      <c r="Y22">
        <v>0</v>
      </c>
      <c r="Z22">
        <v>40</v>
      </c>
      <c r="AA22">
        <f t="shared" si="4"/>
        <v>0</v>
      </c>
      <c r="AB22" s="5">
        <f t="shared" si="5"/>
        <v>0</v>
      </c>
      <c r="AC22" s="4"/>
      <c r="AD22">
        <f t="shared" si="6"/>
        <v>0</v>
      </c>
      <c r="AE22" s="5">
        <f t="shared" si="7"/>
        <v>0</v>
      </c>
      <c r="AF22" s="8" t="e">
        <f t="shared" si="8"/>
        <v>#DIV/0!</v>
      </c>
      <c r="AG22" s="37" t="e">
        <f t="shared" si="9"/>
        <v>#DIV/0!</v>
      </c>
      <c r="AH22" s="38"/>
      <c r="AI22" s="39"/>
      <c r="AK22" s="40"/>
      <c r="AL22" s="40"/>
      <c r="AM22" s="40"/>
      <c r="AN22" s="41"/>
    </row>
    <row r="23" spans="1:40" x14ac:dyDescent="0.3">
      <c r="A23" s="4">
        <v>22</v>
      </c>
      <c r="B23" t="s">
        <v>91</v>
      </c>
      <c r="C23">
        <v>34</v>
      </c>
      <c r="D23" s="5" t="s">
        <v>35</v>
      </c>
      <c r="E23" s="4">
        <v>1191.6666666666665</v>
      </c>
      <c r="F23">
        <v>3125</v>
      </c>
      <c r="G23" s="35">
        <f t="shared" si="14"/>
        <v>4316.6666666666661</v>
      </c>
      <c r="H23" s="3">
        <f t="shared" si="11"/>
        <v>0.27606177606177607</v>
      </c>
      <c r="I23" s="4">
        <v>1008.3333333333334</v>
      </c>
      <c r="J23">
        <v>2441.666666666667</v>
      </c>
      <c r="K23">
        <f t="shared" si="15"/>
        <v>3450.0000000000005</v>
      </c>
      <c r="L23" s="5">
        <f t="shared" si="13"/>
        <v>0.29227053140096615</v>
      </c>
      <c r="M23" s="6">
        <v>0.55625000000000002</v>
      </c>
      <c r="N23" s="7" t="s">
        <v>61</v>
      </c>
      <c r="O23" s="4">
        <v>3</v>
      </c>
      <c r="P23">
        <v>77</v>
      </c>
      <c r="Q23">
        <v>66</v>
      </c>
      <c r="R23">
        <v>84</v>
      </c>
      <c r="S23">
        <v>40</v>
      </c>
      <c r="T23">
        <f t="shared" si="2"/>
        <v>1891.6666666666667</v>
      </c>
      <c r="U23" s="5">
        <f t="shared" si="3"/>
        <v>567500</v>
      </c>
      <c r="V23" s="4">
        <v>3</v>
      </c>
      <c r="W23">
        <v>51</v>
      </c>
      <c r="X23">
        <v>60</v>
      </c>
      <c r="Y23">
        <v>50</v>
      </c>
      <c r="Z23">
        <v>40</v>
      </c>
      <c r="AA23">
        <f t="shared" si="4"/>
        <v>1341.6666666666665</v>
      </c>
      <c r="AB23" s="5">
        <f t="shared" si="5"/>
        <v>402499.99999999994</v>
      </c>
      <c r="AC23" s="4"/>
      <c r="AD23">
        <f t="shared" si="6"/>
        <v>3233.333333333333</v>
      </c>
      <c r="AE23" s="5">
        <f t="shared" si="7"/>
        <v>970000</v>
      </c>
      <c r="AF23" s="8">
        <f t="shared" si="8"/>
        <v>0.58505154639175261</v>
      </c>
      <c r="AG23" s="37">
        <f t="shared" si="9"/>
        <v>0.41494845360824734</v>
      </c>
      <c r="AH23" s="38"/>
      <c r="AI23" s="39"/>
      <c r="AK23" s="40"/>
      <c r="AL23" s="40"/>
      <c r="AM23" s="40"/>
      <c r="AN23" s="41"/>
    </row>
    <row r="24" spans="1:40" x14ac:dyDescent="0.3">
      <c r="A24" s="4">
        <v>23</v>
      </c>
      <c r="B24" t="s">
        <v>91</v>
      </c>
      <c r="C24">
        <v>34</v>
      </c>
      <c r="D24" s="5" t="s">
        <v>26</v>
      </c>
      <c r="E24" s="4">
        <v>1191.6666666666665</v>
      </c>
      <c r="F24">
        <v>3125</v>
      </c>
      <c r="G24" s="35">
        <f t="shared" si="14"/>
        <v>4316.6666666666661</v>
      </c>
      <c r="H24" s="3">
        <f t="shared" si="11"/>
        <v>0.27606177606177607</v>
      </c>
      <c r="I24" s="4">
        <v>1008.3333333333334</v>
      </c>
      <c r="J24">
        <v>2441.666666666667</v>
      </c>
      <c r="K24">
        <f t="shared" si="15"/>
        <v>3450.0000000000005</v>
      </c>
      <c r="L24" s="5">
        <f t="shared" si="13"/>
        <v>0.29227053140096615</v>
      </c>
      <c r="M24" s="6">
        <v>0.56805555555555554</v>
      </c>
      <c r="N24" s="7" t="s">
        <v>62</v>
      </c>
      <c r="O24" s="4">
        <v>1</v>
      </c>
      <c r="P24">
        <v>117</v>
      </c>
      <c r="Q24">
        <v>119</v>
      </c>
      <c r="R24">
        <v>105</v>
      </c>
      <c r="S24">
        <v>40</v>
      </c>
      <c r="T24">
        <f t="shared" si="2"/>
        <v>28.416666666666668</v>
      </c>
      <c r="U24" s="5">
        <f t="shared" si="3"/>
        <v>8525</v>
      </c>
      <c r="V24" s="4">
        <v>2</v>
      </c>
      <c r="W24">
        <v>85</v>
      </c>
      <c r="X24">
        <v>69</v>
      </c>
      <c r="Y24">
        <v>91</v>
      </c>
      <c r="Z24">
        <v>40</v>
      </c>
      <c r="AA24">
        <f t="shared" si="4"/>
        <v>204.16666666666669</v>
      </c>
      <c r="AB24" s="5">
        <f t="shared" si="5"/>
        <v>61250.000000000007</v>
      </c>
      <c r="AC24" s="4"/>
      <c r="AD24">
        <f t="shared" si="6"/>
        <v>232.58333333333334</v>
      </c>
      <c r="AE24" s="5">
        <f t="shared" si="7"/>
        <v>69775</v>
      </c>
      <c r="AF24" s="8">
        <f t="shared" si="8"/>
        <v>0.12217843067001075</v>
      </c>
      <c r="AG24" s="37">
        <f t="shared" si="9"/>
        <v>0.87782156932998934</v>
      </c>
      <c r="AH24" s="38"/>
      <c r="AI24" s="39"/>
      <c r="AK24" s="40"/>
      <c r="AL24" s="40"/>
      <c r="AM24" s="40"/>
      <c r="AN24" s="41"/>
    </row>
    <row r="25" spans="1:40" x14ac:dyDescent="0.3">
      <c r="A25" s="4">
        <v>24</v>
      </c>
      <c r="B25" t="s">
        <v>91</v>
      </c>
      <c r="C25">
        <v>34</v>
      </c>
      <c r="D25" s="5" t="s">
        <v>36</v>
      </c>
      <c r="E25" s="4">
        <v>1191.6666666666665</v>
      </c>
      <c r="F25">
        <v>3125</v>
      </c>
      <c r="G25" s="35">
        <f t="shared" si="14"/>
        <v>4316.6666666666661</v>
      </c>
      <c r="H25" s="3">
        <f t="shared" si="11"/>
        <v>0.27606177606177607</v>
      </c>
      <c r="I25" s="4">
        <v>1008.3333333333334</v>
      </c>
      <c r="J25">
        <v>2441.666666666667</v>
      </c>
      <c r="K25">
        <f t="shared" si="15"/>
        <v>3450.0000000000005</v>
      </c>
      <c r="L25" s="5">
        <f t="shared" si="13"/>
        <v>0.29227053140096615</v>
      </c>
      <c r="M25" s="6">
        <v>0.57500000000000007</v>
      </c>
      <c r="N25" s="7" t="s">
        <v>63</v>
      </c>
      <c r="O25" s="4">
        <v>3</v>
      </c>
      <c r="P25">
        <v>73</v>
      </c>
      <c r="Q25">
        <v>78</v>
      </c>
      <c r="R25">
        <v>89</v>
      </c>
      <c r="S25">
        <v>40</v>
      </c>
      <c r="T25">
        <f t="shared" si="2"/>
        <v>2000</v>
      </c>
      <c r="U25" s="5">
        <f t="shared" si="3"/>
        <v>600000</v>
      </c>
      <c r="V25" s="4">
        <v>2</v>
      </c>
      <c r="W25">
        <v>28</v>
      </c>
      <c r="X25">
        <v>20</v>
      </c>
      <c r="Y25">
        <v>13</v>
      </c>
      <c r="Z25">
        <v>40</v>
      </c>
      <c r="AA25">
        <f t="shared" si="4"/>
        <v>50.833333333333329</v>
      </c>
      <c r="AB25" s="5">
        <f t="shared" si="5"/>
        <v>15249.999999999998</v>
      </c>
      <c r="AC25" s="4"/>
      <c r="AD25">
        <f t="shared" si="6"/>
        <v>2050.8333333333335</v>
      </c>
      <c r="AE25" s="5">
        <f t="shared" si="7"/>
        <v>615250</v>
      </c>
      <c r="AF25" s="8">
        <f t="shared" si="8"/>
        <v>0.97521332791548154</v>
      </c>
      <c r="AG25" s="37">
        <f t="shared" si="9"/>
        <v>2.4786672084518485E-2</v>
      </c>
      <c r="AH25" s="38"/>
      <c r="AI25" s="39"/>
      <c r="AK25" s="40"/>
      <c r="AL25" s="40"/>
      <c r="AM25" s="40"/>
      <c r="AN25" s="41"/>
    </row>
    <row r="26" spans="1:40" x14ac:dyDescent="0.3">
      <c r="A26" s="4">
        <v>25</v>
      </c>
      <c r="B26" t="s">
        <v>91</v>
      </c>
      <c r="C26">
        <v>34</v>
      </c>
      <c r="D26" s="5" t="s">
        <v>27</v>
      </c>
      <c r="E26" s="4">
        <v>1191.6666666666665</v>
      </c>
      <c r="F26">
        <v>3125</v>
      </c>
      <c r="G26" s="35">
        <f t="shared" si="14"/>
        <v>4316.6666666666661</v>
      </c>
      <c r="H26" s="3">
        <f t="shared" si="11"/>
        <v>0.27606177606177607</v>
      </c>
      <c r="I26" s="4">
        <v>1008.3333333333334</v>
      </c>
      <c r="J26">
        <v>2441.666666666667</v>
      </c>
      <c r="K26">
        <f t="shared" si="15"/>
        <v>3450.0000000000005</v>
      </c>
      <c r="L26" s="5">
        <f t="shared" si="13"/>
        <v>0.29227053140096615</v>
      </c>
      <c r="M26" s="6">
        <v>0.58472222222222225</v>
      </c>
      <c r="N26" s="7" t="s">
        <v>64</v>
      </c>
      <c r="O26" s="4">
        <v>3</v>
      </c>
      <c r="P26">
        <v>80</v>
      </c>
      <c r="Q26">
        <v>92</v>
      </c>
      <c r="R26">
        <v>84</v>
      </c>
      <c r="S26">
        <v>40</v>
      </c>
      <c r="T26">
        <f t="shared" si="2"/>
        <v>2133.333333333333</v>
      </c>
      <c r="U26" s="5">
        <f t="shared" si="3"/>
        <v>639999.99999999988</v>
      </c>
      <c r="V26" s="4">
        <v>2</v>
      </c>
      <c r="W26">
        <v>46</v>
      </c>
      <c r="X26">
        <v>39</v>
      </c>
      <c r="Y26">
        <v>54</v>
      </c>
      <c r="Z26">
        <v>40</v>
      </c>
      <c r="AA26">
        <f t="shared" si="4"/>
        <v>115.83333333333334</v>
      </c>
      <c r="AB26" s="5">
        <f t="shared" si="5"/>
        <v>34750</v>
      </c>
      <c r="AC26" s="4"/>
      <c r="AD26">
        <f t="shared" si="6"/>
        <v>2249.1666666666665</v>
      </c>
      <c r="AE26" s="5">
        <f t="shared" si="7"/>
        <v>674749.99999999988</v>
      </c>
      <c r="AF26" s="8">
        <f t="shared" si="8"/>
        <v>0.94849944423860688</v>
      </c>
      <c r="AG26" s="37">
        <f t="shared" si="9"/>
        <v>5.1500555761393119E-2</v>
      </c>
      <c r="AH26" s="38"/>
      <c r="AI26" s="39"/>
      <c r="AK26" s="40"/>
      <c r="AL26" s="40"/>
      <c r="AM26" s="40"/>
      <c r="AN26" s="41"/>
    </row>
    <row r="27" spans="1:40" x14ac:dyDescent="0.3">
      <c r="A27" s="4">
        <v>26</v>
      </c>
      <c r="B27" t="s">
        <v>91</v>
      </c>
      <c r="C27">
        <v>34</v>
      </c>
      <c r="D27" s="5" t="s">
        <v>37</v>
      </c>
      <c r="E27" s="4">
        <v>1191.6666666666665</v>
      </c>
      <c r="F27">
        <v>3125</v>
      </c>
      <c r="G27" s="35">
        <f t="shared" si="14"/>
        <v>4316.6666666666661</v>
      </c>
      <c r="H27" s="3">
        <f t="shared" si="11"/>
        <v>0.27606177606177607</v>
      </c>
      <c r="I27" s="4">
        <v>1008.3333333333334</v>
      </c>
      <c r="J27">
        <v>2441.666666666667</v>
      </c>
      <c r="K27">
        <f t="shared" si="15"/>
        <v>3450.0000000000005</v>
      </c>
      <c r="L27" s="5">
        <f t="shared" si="13"/>
        <v>0.29227053140096615</v>
      </c>
      <c r="M27" s="6">
        <v>0.59444444444444444</v>
      </c>
      <c r="N27" s="7" t="s">
        <v>44</v>
      </c>
      <c r="O27" s="4">
        <v>3</v>
      </c>
      <c r="P27">
        <v>43</v>
      </c>
      <c r="Q27">
        <v>29</v>
      </c>
      <c r="R27">
        <v>45</v>
      </c>
      <c r="S27">
        <v>40</v>
      </c>
      <c r="T27">
        <f t="shared" si="2"/>
        <v>975</v>
      </c>
      <c r="U27" s="5">
        <f t="shared" si="3"/>
        <v>292500</v>
      </c>
      <c r="V27" s="4">
        <v>2</v>
      </c>
      <c r="W27">
        <v>13</v>
      </c>
      <c r="X27">
        <v>21</v>
      </c>
      <c r="Y27">
        <v>18</v>
      </c>
      <c r="Z27">
        <v>40</v>
      </c>
      <c r="AA27">
        <f t="shared" si="4"/>
        <v>43.333333333333329</v>
      </c>
      <c r="AB27" s="5">
        <f t="shared" si="5"/>
        <v>12999.999999999998</v>
      </c>
      <c r="AC27" s="4"/>
      <c r="AD27">
        <f t="shared" si="6"/>
        <v>1018.3333333333334</v>
      </c>
      <c r="AE27" s="5">
        <f t="shared" si="7"/>
        <v>305500</v>
      </c>
      <c r="AF27" s="8">
        <f t="shared" si="8"/>
        <v>0.95744680851063835</v>
      </c>
      <c r="AG27" s="37">
        <f t="shared" si="9"/>
        <v>4.2553191489361694E-2</v>
      </c>
      <c r="AH27" s="38"/>
      <c r="AI27" s="39"/>
      <c r="AK27" s="40"/>
      <c r="AL27" s="40"/>
      <c r="AM27" s="40"/>
      <c r="AN27" s="41"/>
    </row>
    <row r="28" spans="1:40" x14ac:dyDescent="0.3">
      <c r="A28" s="4">
        <v>27</v>
      </c>
      <c r="B28" t="s">
        <v>91</v>
      </c>
      <c r="C28">
        <v>34</v>
      </c>
      <c r="D28" s="5" t="s">
        <v>38</v>
      </c>
      <c r="E28" s="4">
        <v>1191.6666666666665</v>
      </c>
      <c r="F28">
        <v>3125</v>
      </c>
      <c r="G28" s="35">
        <f t="shared" si="14"/>
        <v>4316.6666666666661</v>
      </c>
      <c r="H28" s="3">
        <f t="shared" si="11"/>
        <v>0.27606177606177607</v>
      </c>
      <c r="I28" s="4">
        <v>1008.3333333333334</v>
      </c>
      <c r="J28">
        <v>2441.666666666667</v>
      </c>
      <c r="K28">
        <f t="shared" si="15"/>
        <v>3450.0000000000005</v>
      </c>
      <c r="L28" s="5">
        <f t="shared" si="13"/>
        <v>0.29227053140096615</v>
      </c>
      <c r="M28" s="6"/>
      <c r="N28" s="7"/>
      <c r="O28" s="4"/>
      <c r="S28">
        <v>40</v>
      </c>
      <c r="T28" t="e">
        <f t="shared" si="2"/>
        <v>#DIV/0!</v>
      </c>
      <c r="U28" s="5" t="e">
        <f t="shared" si="3"/>
        <v>#DIV/0!</v>
      </c>
      <c r="V28" s="4"/>
      <c r="Z28">
        <v>40</v>
      </c>
      <c r="AA28" t="e">
        <f t="shared" si="4"/>
        <v>#DIV/0!</v>
      </c>
      <c r="AB28" s="5" t="e">
        <f t="shared" si="5"/>
        <v>#DIV/0!</v>
      </c>
      <c r="AC28" s="4"/>
      <c r="AD28" t="e">
        <f t="shared" si="6"/>
        <v>#DIV/0!</v>
      </c>
      <c r="AE28" s="5" t="e">
        <f t="shared" si="7"/>
        <v>#DIV/0!</v>
      </c>
      <c r="AF28" s="8" t="e">
        <f t="shared" si="8"/>
        <v>#DIV/0!</v>
      </c>
      <c r="AG28" s="37" t="e">
        <f t="shared" si="9"/>
        <v>#DIV/0!</v>
      </c>
      <c r="AH28" s="38"/>
      <c r="AI28" s="39"/>
      <c r="AK28" s="40"/>
      <c r="AL28" s="40"/>
      <c r="AM28" s="40"/>
      <c r="AN28" s="41"/>
    </row>
    <row r="29" spans="1:40" x14ac:dyDescent="0.3">
      <c r="A29" s="4">
        <v>28</v>
      </c>
      <c r="B29" t="s">
        <v>91</v>
      </c>
      <c r="C29">
        <v>34</v>
      </c>
      <c r="D29" s="5" t="s">
        <v>39</v>
      </c>
      <c r="E29" s="4">
        <v>1191.6666666666665</v>
      </c>
      <c r="F29">
        <v>3125</v>
      </c>
      <c r="G29" s="35">
        <f t="shared" si="14"/>
        <v>4316.6666666666661</v>
      </c>
      <c r="H29" s="3">
        <f t="shared" si="11"/>
        <v>0.27606177606177607</v>
      </c>
      <c r="I29" s="4">
        <v>1008.3333333333334</v>
      </c>
      <c r="J29">
        <v>2441.666666666667</v>
      </c>
      <c r="K29">
        <f t="shared" si="15"/>
        <v>3450.0000000000005</v>
      </c>
      <c r="L29" s="5">
        <f t="shared" si="13"/>
        <v>0.29227053140096615</v>
      </c>
      <c r="M29" s="6">
        <v>0.60069444444444442</v>
      </c>
      <c r="N29" s="7" t="s">
        <v>65</v>
      </c>
      <c r="O29" s="4">
        <v>3</v>
      </c>
      <c r="P29">
        <v>46</v>
      </c>
      <c r="Q29">
        <v>32</v>
      </c>
      <c r="R29">
        <v>36</v>
      </c>
      <c r="S29">
        <v>40</v>
      </c>
      <c r="T29">
        <f t="shared" si="2"/>
        <v>950</v>
      </c>
      <c r="U29" s="5">
        <f t="shared" si="3"/>
        <v>285000</v>
      </c>
      <c r="V29" s="4">
        <v>0</v>
      </c>
      <c r="W29">
        <v>0</v>
      </c>
      <c r="X29">
        <v>0</v>
      </c>
      <c r="Y29">
        <v>0</v>
      </c>
      <c r="Z29">
        <v>40</v>
      </c>
      <c r="AA29">
        <f t="shared" si="4"/>
        <v>0</v>
      </c>
      <c r="AB29" s="5">
        <f t="shared" si="5"/>
        <v>0</v>
      </c>
      <c r="AC29" s="4"/>
      <c r="AD29">
        <f t="shared" si="6"/>
        <v>950</v>
      </c>
      <c r="AE29" s="5">
        <f t="shared" si="7"/>
        <v>285000</v>
      </c>
      <c r="AF29" s="8">
        <f t="shared" si="8"/>
        <v>1</v>
      </c>
      <c r="AG29" s="37">
        <f t="shared" si="9"/>
        <v>0</v>
      </c>
      <c r="AH29" s="38"/>
      <c r="AI29" s="39"/>
      <c r="AK29" s="40"/>
      <c r="AL29" s="40"/>
      <c r="AM29" s="40"/>
      <c r="AN29" s="41"/>
    </row>
    <row r="30" spans="1:40" x14ac:dyDescent="0.3">
      <c r="A30" s="4">
        <v>29</v>
      </c>
      <c r="B30" t="s">
        <v>91</v>
      </c>
      <c r="C30">
        <v>34</v>
      </c>
      <c r="D30" s="5" t="s">
        <v>40</v>
      </c>
      <c r="E30" s="4">
        <v>1191.6666666666665</v>
      </c>
      <c r="F30">
        <v>3125</v>
      </c>
      <c r="G30" s="35">
        <f t="shared" si="14"/>
        <v>4316.6666666666661</v>
      </c>
      <c r="H30" s="3">
        <f t="shared" si="11"/>
        <v>0.27606177606177607</v>
      </c>
      <c r="I30" s="4">
        <v>1008.3333333333334</v>
      </c>
      <c r="J30">
        <v>2441.666666666667</v>
      </c>
      <c r="K30">
        <f t="shared" si="15"/>
        <v>3450.0000000000005</v>
      </c>
      <c r="L30" s="5">
        <f t="shared" si="13"/>
        <v>0.29227053140096615</v>
      </c>
      <c r="M30" s="6">
        <v>0.6118055555555556</v>
      </c>
      <c r="N30" s="7" t="s">
        <v>66</v>
      </c>
      <c r="O30" s="4">
        <v>0</v>
      </c>
      <c r="P30" t="s">
        <v>67</v>
      </c>
      <c r="Q30" t="s">
        <v>67</v>
      </c>
      <c r="R30" t="s">
        <v>67</v>
      </c>
      <c r="S30">
        <v>40</v>
      </c>
      <c r="T30" t="e">
        <f t="shared" si="2"/>
        <v>#DIV/0!</v>
      </c>
      <c r="U30" s="5" t="e">
        <f t="shared" si="3"/>
        <v>#DIV/0!</v>
      </c>
      <c r="V30" s="4">
        <v>0</v>
      </c>
      <c r="W30">
        <v>0</v>
      </c>
      <c r="X30">
        <v>0</v>
      </c>
      <c r="Y30">
        <v>0</v>
      </c>
      <c r="Z30">
        <v>40</v>
      </c>
      <c r="AA30">
        <f t="shared" si="4"/>
        <v>0</v>
      </c>
      <c r="AB30" s="5">
        <f t="shared" si="5"/>
        <v>0</v>
      </c>
      <c r="AC30" s="4"/>
      <c r="AD30" t="e">
        <f t="shared" si="6"/>
        <v>#DIV/0!</v>
      </c>
      <c r="AE30" s="5" t="e">
        <f t="shared" si="7"/>
        <v>#DIV/0!</v>
      </c>
      <c r="AF30" s="8" t="e">
        <f t="shared" si="8"/>
        <v>#DIV/0!</v>
      </c>
      <c r="AG30" s="37" t="e">
        <f t="shared" si="9"/>
        <v>#DIV/0!</v>
      </c>
      <c r="AH30" s="38"/>
      <c r="AI30" s="39"/>
      <c r="AK30" s="40"/>
      <c r="AL30" s="40"/>
      <c r="AM30" s="40"/>
      <c r="AN30" s="41"/>
    </row>
    <row r="31" spans="1:40" ht="15" thickBot="1" x14ac:dyDescent="0.35">
      <c r="A31" s="4">
        <v>30</v>
      </c>
      <c r="B31" t="s">
        <v>91</v>
      </c>
      <c r="C31">
        <v>34</v>
      </c>
      <c r="D31" s="5" t="s">
        <v>28</v>
      </c>
      <c r="E31" s="4">
        <v>1191.6666666666665</v>
      </c>
      <c r="F31">
        <v>3125</v>
      </c>
      <c r="G31" s="35">
        <f t="shared" si="14"/>
        <v>4316.6666666666661</v>
      </c>
      <c r="H31" s="3">
        <f t="shared" si="11"/>
        <v>0.27606177606177607</v>
      </c>
      <c r="I31" s="4">
        <v>1008.3333333333334</v>
      </c>
      <c r="J31">
        <v>2441.666666666667</v>
      </c>
      <c r="K31">
        <f t="shared" si="15"/>
        <v>3450.0000000000005</v>
      </c>
      <c r="L31" s="5">
        <f t="shared" si="13"/>
        <v>0.29227053140096615</v>
      </c>
      <c r="M31" s="6">
        <v>0.61736111111111114</v>
      </c>
      <c r="N31" s="7" t="s">
        <v>68</v>
      </c>
      <c r="O31" s="4">
        <v>2</v>
      </c>
      <c r="P31">
        <v>23</v>
      </c>
      <c r="Q31">
        <v>23</v>
      </c>
      <c r="R31">
        <v>17</v>
      </c>
      <c r="S31">
        <v>40</v>
      </c>
      <c r="T31">
        <f t="shared" si="2"/>
        <v>52.5</v>
      </c>
      <c r="U31" s="5">
        <f t="shared" si="3"/>
        <v>15750</v>
      </c>
      <c r="V31" s="4">
        <v>0</v>
      </c>
      <c r="W31">
        <v>31</v>
      </c>
      <c r="X31">
        <v>20</v>
      </c>
      <c r="Y31">
        <v>39</v>
      </c>
      <c r="Z31">
        <v>40</v>
      </c>
      <c r="AA31">
        <f t="shared" si="4"/>
        <v>0.75</v>
      </c>
      <c r="AB31" s="5">
        <f t="shared" si="5"/>
        <v>225</v>
      </c>
      <c r="AC31" s="4"/>
      <c r="AD31">
        <f t="shared" si="6"/>
        <v>53.25</v>
      </c>
      <c r="AE31" s="5">
        <f t="shared" si="7"/>
        <v>15975</v>
      </c>
      <c r="AF31" s="8">
        <f t="shared" si="8"/>
        <v>0.9859154929577465</v>
      </c>
      <c r="AG31" s="37">
        <f t="shared" si="9"/>
        <v>1.4084507042253521E-2</v>
      </c>
      <c r="AH31" s="38"/>
      <c r="AI31" s="39"/>
      <c r="AK31" s="40"/>
      <c r="AL31" s="40"/>
      <c r="AM31" s="40"/>
      <c r="AN31" s="41"/>
    </row>
    <row r="32" spans="1:40" s="15" customFormat="1" x14ac:dyDescent="0.3">
      <c r="A32" s="13">
        <v>31</v>
      </c>
      <c r="B32" s="15" t="s">
        <v>93</v>
      </c>
      <c r="C32" s="15">
        <v>35</v>
      </c>
      <c r="D32" s="14" t="s">
        <v>31</v>
      </c>
      <c r="E32" s="13">
        <v>14.416666666666666</v>
      </c>
      <c r="F32" s="15">
        <v>28.666666666666668</v>
      </c>
      <c r="G32" s="42">
        <f t="shared" ref="G32" si="16">SUM(E32:F32)</f>
        <v>43.083333333333336</v>
      </c>
      <c r="H32" s="18">
        <f t="shared" si="11"/>
        <v>0.33462282398452609</v>
      </c>
      <c r="I32" s="13">
        <v>15.166666666666666</v>
      </c>
      <c r="J32" s="15">
        <v>29.333333333333332</v>
      </c>
      <c r="K32" s="15">
        <f t="shared" ref="K32" si="17">SUM(I32:J32)</f>
        <v>44.5</v>
      </c>
      <c r="L32" s="14">
        <f t="shared" si="13"/>
        <v>0.34082397003745318</v>
      </c>
      <c r="M32" s="11">
        <v>0.70208333333333339</v>
      </c>
      <c r="N32" s="12" t="s">
        <v>60</v>
      </c>
      <c r="O32" s="13">
        <v>0</v>
      </c>
      <c r="P32" s="15">
        <v>0</v>
      </c>
      <c r="Q32" s="15">
        <v>0</v>
      </c>
      <c r="R32" s="15">
        <v>0</v>
      </c>
      <c r="S32" s="15">
        <v>40</v>
      </c>
      <c r="T32" s="15">
        <f t="shared" si="2"/>
        <v>0</v>
      </c>
      <c r="U32" s="14">
        <f t="shared" si="3"/>
        <v>0</v>
      </c>
      <c r="V32" s="13">
        <v>1</v>
      </c>
      <c r="W32" s="15">
        <v>115</v>
      </c>
      <c r="X32" s="15">
        <v>142</v>
      </c>
      <c r="Y32" s="15">
        <v>137</v>
      </c>
      <c r="Z32" s="15">
        <v>40</v>
      </c>
      <c r="AA32" s="15">
        <f t="shared" si="4"/>
        <v>32.833333333333336</v>
      </c>
      <c r="AB32" s="14">
        <f t="shared" si="5"/>
        <v>9850</v>
      </c>
      <c r="AC32" s="13"/>
      <c r="AD32" s="15">
        <f t="shared" si="6"/>
        <v>32.833333333333336</v>
      </c>
      <c r="AE32" s="14">
        <f t="shared" si="7"/>
        <v>9850</v>
      </c>
      <c r="AF32" s="44">
        <f t="shared" si="8"/>
        <v>0</v>
      </c>
      <c r="AG32" s="45">
        <f t="shared" si="9"/>
        <v>1</v>
      </c>
      <c r="AH32" s="46"/>
      <c r="AI32" s="47"/>
      <c r="AK32" s="48"/>
      <c r="AL32" s="48"/>
      <c r="AM32" s="48"/>
      <c r="AN32" s="49"/>
    </row>
    <row r="33" spans="1:40" x14ac:dyDescent="0.3">
      <c r="A33" s="4">
        <v>32</v>
      </c>
      <c r="B33" t="s">
        <v>93</v>
      </c>
      <c r="C33">
        <v>35</v>
      </c>
      <c r="D33" s="5" t="s">
        <v>32</v>
      </c>
      <c r="E33" s="4">
        <v>14.416666666666666</v>
      </c>
      <c r="F33">
        <v>28.666666666666668</v>
      </c>
      <c r="G33" s="35">
        <f t="shared" ref="G33:G42" si="18">SUM(E33:F33)</f>
        <v>43.083333333333336</v>
      </c>
      <c r="H33" s="3">
        <f t="shared" si="11"/>
        <v>0.33462282398452609</v>
      </c>
      <c r="I33" s="4">
        <v>15.166666666666666</v>
      </c>
      <c r="J33">
        <v>29.333333333333332</v>
      </c>
      <c r="K33">
        <f t="shared" ref="K33:K42" si="19">SUM(I33:J33)</f>
        <v>44.5</v>
      </c>
      <c r="L33" s="5">
        <f t="shared" si="13"/>
        <v>0.34082397003745318</v>
      </c>
      <c r="M33" s="6">
        <v>0.71180555555555547</v>
      </c>
      <c r="N33" s="7" t="s">
        <v>69</v>
      </c>
      <c r="O33" s="4">
        <v>3</v>
      </c>
      <c r="P33">
        <v>50</v>
      </c>
      <c r="Q33">
        <v>37</v>
      </c>
      <c r="R33">
        <v>45</v>
      </c>
      <c r="S33">
        <v>40</v>
      </c>
      <c r="T33">
        <f t="shared" si="2"/>
        <v>1100</v>
      </c>
      <c r="U33" s="5">
        <f t="shared" si="3"/>
        <v>330000</v>
      </c>
      <c r="V33" s="4">
        <v>0</v>
      </c>
      <c r="W33">
        <v>118</v>
      </c>
      <c r="X33">
        <v>95</v>
      </c>
      <c r="Y33">
        <v>77</v>
      </c>
      <c r="Z33">
        <v>40</v>
      </c>
      <c r="AA33">
        <f t="shared" si="4"/>
        <v>2.416666666666667</v>
      </c>
      <c r="AB33" s="5">
        <f t="shared" si="5"/>
        <v>725.00000000000011</v>
      </c>
      <c r="AC33" s="4"/>
      <c r="AD33">
        <f t="shared" si="6"/>
        <v>1102.4166666666667</v>
      </c>
      <c r="AE33" s="5">
        <f t="shared" si="7"/>
        <v>330725</v>
      </c>
      <c r="AF33" s="8">
        <f t="shared" si="8"/>
        <v>0.99780784639806486</v>
      </c>
      <c r="AG33" s="37">
        <f t="shared" si="9"/>
        <v>2.1921536019351429E-3</v>
      </c>
      <c r="AH33" s="38"/>
      <c r="AI33" s="39"/>
      <c r="AK33" s="40"/>
      <c r="AL33" s="40"/>
      <c r="AM33" s="40"/>
      <c r="AN33" s="41"/>
    </row>
    <row r="34" spans="1:40" x14ac:dyDescent="0.3">
      <c r="A34" s="4">
        <v>33</v>
      </c>
      <c r="B34" t="s">
        <v>93</v>
      </c>
      <c r="C34">
        <v>35</v>
      </c>
      <c r="D34" s="5" t="s">
        <v>33</v>
      </c>
      <c r="E34" s="4">
        <v>14.416666666666666</v>
      </c>
      <c r="F34">
        <v>28.666666666666668</v>
      </c>
      <c r="G34" s="35">
        <f t="shared" si="18"/>
        <v>43.083333333333336</v>
      </c>
      <c r="H34" s="3">
        <f t="shared" si="11"/>
        <v>0.33462282398452609</v>
      </c>
      <c r="I34" s="4">
        <v>15.166666666666666</v>
      </c>
      <c r="J34">
        <v>29.333333333333332</v>
      </c>
      <c r="K34">
        <f t="shared" si="19"/>
        <v>44.5</v>
      </c>
      <c r="L34" s="5">
        <f t="shared" si="13"/>
        <v>0.34082397003745318</v>
      </c>
      <c r="M34" s="6">
        <v>0.72638888888888886</v>
      </c>
      <c r="N34" s="7" t="s">
        <v>60</v>
      </c>
      <c r="O34" s="4">
        <v>0</v>
      </c>
      <c r="P34">
        <v>0</v>
      </c>
      <c r="Q34">
        <v>0</v>
      </c>
      <c r="R34">
        <v>0</v>
      </c>
      <c r="S34">
        <v>40</v>
      </c>
      <c r="T34">
        <f t="shared" si="2"/>
        <v>0</v>
      </c>
      <c r="U34" s="5">
        <f t="shared" si="3"/>
        <v>0</v>
      </c>
      <c r="V34" s="4">
        <v>2</v>
      </c>
      <c r="W34">
        <v>142</v>
      </c>
      <c r="X34">
        <v>137</v>
      </c>
      <c r="Y34">
        <v>118</v>
      </c>
      <c r="Z34">
        <v>40</v>
      </c>
      <c r="AA34">
        <f t="shared" si="4"/>
        <v>330.83333333333337</v>
      </c>
      <c r="AB34" s="5">
        <f t="shared" si="5"/>
        <v>99250.000000000015</v>
      </c>
      <c r="AC34" s="4"/>
      <c r="AD34">
        <f t="shared" si="6"/>
        <v>330.83333333333337</v>
      </c>
      <c r="AE34" s="5">
        <f t="shared" si="7"/>
        <v>99250.000000000015</v>
      </c>
      <c r="AF34" s="8">
        <f t="shared" si="8"/>
        <v>0</v>
      </c>
      <c r="AG34" s="37">
        <f t="shared" si="9"/>
        <v>1</v>
      </c>
      <c r="AH34" s="38"/>
      <c r="AI34" s="39"/>
      <c r="AK34" s="40"/>
      <c r="AL34" s="40"/>
      <c r="AM34" s="40"/>
      <c r="AN34" s="41"/>
    </row>
    <row r="35" spans="1:40" x14ac:dyDescent="0.3">
      <c r="A35" s="4">
        <v>34</v>
      </c>
      <c r="B35" t="s">
        <v>93</v>
      </c>
      <c r="C35">
        <v>35</v>
      </c>
      <c r="D35" s="5" t="s">
        <v>34</v>
      </c>
      <c r="E35" s="4">
        <v>14.416666666666666</v>
      </c>
      <c r="F35">
        <v>28.666666666666668</v>
      </c>
      <c r="G35" s="35">
        <f t="shared" si="18"/>
        <v>43.083333333333336</v>
      </c>
      <c r="H35" s="3">
        <f t="shared" si="11"/>
        <v>0.33462282398452609</v>
      </c>
      <c r="I35" s="4">
        <v>15.166666666666666</v>
      </c>
      <c r="J35">
        <v>29.333333333333332</v>
      </c>
      <c r="K35">
        <f t="shared" si="19"/>
        <v>44.5</v>
      </c>
      <c r="L35" s="5">
        <f t="shared" si="13"/>
        <v>0.34082397003745318</v>
      </c>
      <c r="M35" s="6">
        <v>0.73402777777777783</v>
      </c>
      <c r="N35" s="7" t="s">
        <v>60</v>
      </c>
      <c r="O35" s="4">
        <v>0</v>
      </c>
      <c r="P35">
        <v>0</v>
      </c>
      <c r="Q35">
        <v>0</v>
      </c>
      <c r="R35">
        <v>0</v>
      </c>
      <c r="S35">
        <v>40</v>
      </c>
      <c r="T35">
        <f t="shared" si="2"/>
        <v>0</v>
      </c>
      <c r="U35" s="5">
        <f t="shared" si="3"/>
        <v>0</v>
      </c>
      <c r="V35" s="4">
        <v>2</v>
      </c>
      <c r="W35">
        <v>20</v>
      </c>
      <c r="X35">
        <v>20</v>
      </c>
      <c r="Y35">
        <v>30</v>
      </c>
      <c r="Z35">
        <v>40</v>
      </c>
      <c r="AA35">
        <f t="shared" si="4"/>
        <v>58.333333333333329</v>
      </c>
      <c r="AB35" s="5">
        <f t="shared" si="5"/>
        <v>17500</v>
      </c>
      <c r="AC35" s="4"/>
      <c r="AD35">
        <f t="shared" si="6"/>
        <v>58.333333333333329</v>
      </c>
      <c r="AE35" s="5">
        <f t="shared" si="7"/>
        <v>17500</v>
      </c>
      <c r="AF35" s="8">
        <f t="shared" si="8"/>
        <v>0</v>
      </c>
      <c r="AG35" s="37">
        <f t="shared" si="9"/>
        <v>1</v>
      </c>
      <c r="AH35" s="38"/>
      <c r="AI35" s="39"/>
      <c r="AK35" s="40"/>
      <c r="AL35" s="40"/>
      <c r="AM35" s="40"/>
      <c r="AN35" s="41"/>
    </row>
    <row r="36" spans="1:40" x14ac:dyDescent="0.3">
      <c r="A36" s="4">
        <v>35</v>
      </c>
      <c r="B36" t="s">
        <v>93</v>
      </c>
      <c r="C36">
        <v>35</v>
      </c>
      <c r="D36" s="5" t="s">
        <v>25</v>
      </c>
      <c r="E36" s="4">
        <v>14.416666666666666</v>
      </c>
      <c r="F36">
        <v>28.666666666666668</v>
      </c>
      <c r="G36" s="35">
        <f t="shared" si="18"/>
        <v>43.083333333333336</v>
      </c>
      <c r="H36" s="3">
        <f t="shared" si="11"/>
        <v>0.33462282398452609</v>
      </c>
      <c r="I36" s="4">
        <v>15.166666666666666</v>
      </c>
      <c r="J36">
        <v>29.333333333333332</v>
      </c>
      <c r="K36">
        <f t="shared" si="19"/>
        <v>44.5</v>
      </c>
      <c r="L36" s="5">
        <f t="shared" si="13"/>
        <v>0.34082397003745318</v>
      </c>
      <c r="M36" s="6">
        <v>0.73958333333333337</v>
      </c>
      <c r="N36" s="7" t="s">
        <v>42</v>
      </c>
      <c r="O36" s="4">
        <v>0</v>
      </c>
      <c r="P36">
        <v>0</v>
      </c>
      <c r="Q36">
        <v>0</v>
      </c>
      <c r="R36">
        <v>0</v>
      </c>
      <c r="S36">
        <v>40</v>
      </c>
      <c r="T36">
        <f t="shared" si="2"/>
        <v>0</v>
      </c>
      <c r="U36" s="5">
        <f t="shared" si="3"/>
        <v>0</v>
      </c>
      <c r="V36" s="4">
        <v>0</v>
      </c>
      <c r="W36">
        <v>0</v>
      </c>
      <c r="X36">
        <v>0</v>
      </c>
      <c r="Y36">
        <v>0</v>
      </c>
      <c r="Z36">
        <v>40</v>
      </c>
      <c r="AA36">
        <f t="shared" si="4"/>
        <v>0</v>
      </c>
      <c r="AB36" s="5">
        <f t="shared" si="5"/>
        <v>0</v>
      </c>
      <c r="AC36" s="4"/>
      <c r="AD36">
        <f t="shared" si="6"/>
        <v>0</v>
      </c>
      <c r="AE36" s="5">
        <f t="shared" si="7"/>
        <v>0</v>
      </c>
      <c r="AF36" s="8" t="e">
        <f t="shared" si="8"/>
        <v>#DIV/0!</v>
      </c>
      <c r="AG36" s="37" t="e">
        <f t="shared" si="9"/>
        <v>#DIV/0!</v>
      </c>
      <c r="AH36" s="38"/>
      <c r="AI36" s="39"/>
      <c r="AK36" s="40"/>
      <c r="AL36" s="40"/>
      <c r="AM36" s="40"/>
      <c r="AN36" s="41"/>
    </row>
    <row r="37" spans="1:40" x14ac:dyDescent="0.3">
      <c r="A37" s="4">
        <v>36</v>
      </c>
      <c r="B37" t="s">
        <v>93</v>
      </c>
      <c r="C37">
        <v>35</v>
      </c>
      <c r="D37" s="5" t="s">
        <v>41</v>
      </c>
      <c r="E37" s="4">
        <v>14.416666666666666</v>
      </c>
      <c r="F37">
        <v>28.666666666666668</v>
      </c>
      <c r="G37" s="35">
        <f t="shared" si="18"/>
        <v>43.083333333333336</v>
      </c>
      <c r="H37" s="3">
        <f t="shared" si="11"/>
        <v>0.33462282398452609</v>
      </c>
      <c r="I37" s="4">
        <v>15.166666666666666</v>
      </c>
      <c r="J37">
        <v>29.333333333333332</v>
      </c>
      <c r="K37">
        <f t="shared" si="19"/>
        <v>44.5</v>
      </c>
      <c r="L37" s="5">
        <f t="shared" si="13"/>
        <v>0.34082397003745318</v>
      </c>
      <c r="M37" s="6">
        <v>0.75763888888888886</v>
      </c>
      <c r="N37" s="7" t="s">
        <v>60</v>
      </c>
      <c r="O37" s="4">
        <v>0</v>
      </c>
      <c r="P37">
        <v>0</v>
      </c>
      <c r="Q37">
        <v>0</v>
      </c>
      <c r="R37">
        <v>0</v>
      </c>
      <c r="S37">
        <v>40</v>
      </c>
      <c r="T37">
        <f t="shared" si="2"/>
        <v>0</v>
      </c>
      <c r="U37" s="5">
        <f t="shared" si="3"/>
        <v>0</v>
      </c>
      <c r="V37" s="4">
        <v>2</v>
      </c>
      <c r="W37">
        <v>212</v>
      </c>
      <c r="X37">
        <v>208</v>
      </c>
      <c r="Y37">
        <v>180</v>
      </c>
      <c r="Z37">
        <v>40</v>
      </c>
      <c r="AA37">
        <f t="shared" si="4"/>
        <v>500</v>
      </c>
      <c r="AB37" s="5">
        <f t="shared" si="5"/>
        <v>150000</v>
      </c>
      <c r="AC37" s="4"/>
      <c r="AD37">
        <f t="shared" si="6"/>
        <v>500</v>
      </c>
      <c r="AE37" s="5">
        <f t="shared" si="7"/>
        <v>150000</v>
      </c>
      <c r="AF37" s="8">
        <f t="shared" si="8"/>
        <v>0</v>
      </c>
      <c r="AG37" s="37">
        <f t="shared" si="9"/>
        <v>1</v>
      </c>
      <c r="AH37" s="38"/>
      <c r="AI37" s="39"/>
      <c r="AK37" s="40"/>
      <c r="AL37" s="40"/>
      <c r="AM37" s="40"/>
      <c r="AN37" s="41"/>
    </row>
    <row r="38" spans="1:40" x14ac:dyDescent="0.3">
      <c r="A38" s="4">
        <v>37</v>
      </c>
      <c r="B38" t="s">
        <v>93</v>
      </c>
      <c r="C38">
        <v>35</v>
      </c>
      <c r="D38" s="5" t="s">
        <v>35</v>
      </c>
      <c r="E38" s="4">
        <v>14.416666666666666</v>
      </c>
      <c r="F38">
        <v>28.666666666666668</v>
      </c>
      <c r="G38" s="35">
        <f t="shared" si="18"/>
        <v>43.083333333333336</v>
      </c>
      <c r="H38" s="3">
        <f t="shared" si="11"/>
        <v>0.33462282398452609</v>
      </c>
      <c r="I38" s="4">
        <v>15.166666666666666</v>
      </c>
      <c r="J38">
        <v>29.333333333333332</v>
      </c>
      <c r="K38">
        <f t="shared" si="19"/>
        <v>44.5</v>
      </c>
      <c r="L38" s="5">
        <f t="shared" si="13"/>
        <v>0.34082397003745318</v>
      </c>
      <c r="M38" s="6">
        <v>0.76597222222222217</v>
      </c>
      <c r="N38" s="7" t="s">
        <v>60</v>
      </c>
      <c r="O38" s="4">
        <v>0</v>
      </c>
      <c r="P38">
        <v>0</v>
      </c>
      <c r="Q38">
        <v>0</v>
      </c>
      <c r="R38">
        <v>0</v>
      </c>
      <c r="S38">
        <v>40</v>
      </c>
      <c r="T38">
        <f t="shared" si="2"/>
        <v>0</v>
      </c>
      <c r="U38" s="5">
        <f t="shared" si="3"/>
        <v>0</v>
      </c>
      <c r="V38" s="4">
        <v>1</v>
      </c>
      <c r="W38">
        <v>48</v>
      </c>
      <c r="X38">
        <v>51</v>
      </c>
      <c r="Y38">
        <v>40</v>
      </c>
      <c r="Z38">
        <v>40</v>
      </c>
      <c r="AA38">
        <f t="shared" si="4"/>
        <v>11.583333333333334</v>
      </c>
      <c r="AB38" s="5">
        <f t="shared" si="5"/>
        <v>3475</v>
      </c>
      <c r="AC38" s="4"/>
      <c r="AD38">
        <f t="shared" si="6"/>
        <v>11.583333333333334</v>
      </c>
      <c r="AE38" s="5">
        <f t="shared" si="7"/>
        <v>3475</v>
      </c>
      <c r="AF38" s="8">
        <f t="shared" si="8"/>
        <v>0</v>
      </c>
      <c r="AG38" s="37">
        <f t="shared" si="9"/>
        <v>1</v>
      </c>
      <c r="AH38" s="38"/>
      <c r="AI38" s="39"/>
      <c r="AK38" s="40"/>
      <c r="AL38" s="40"/>
      <c r="AM38" s="40"/>
      <c r="AN38" s="41"/>
    </row>
    <row r="39" spans="1:40" x14ac:dyDescent="0.3">
      <c r="A39" s="4">
        <v>38</v>
      </c>
      <c r="B39" t="s">
        <v>93</v>
      </c>
      <c r="C39">
        <v>35</v>
      </c>
      <c r="D39" s="5" t="s">
        <v>36</v>
      </c>
      <c r="E39" s="4">
        <v>14.416666666666666</v>
      </c>
      <c r="F39">
        <v>28.666666666666668</v>
      </c>
      <c r="G39" s="35">
        <f t="shared" si="18"/>
        <v>43.083333333333336</v>
      </c>
      <c r="H39" s="3">
        <f t="shared" si="11"/>
        <v>0.33462282398452609</v>
      </c>
      <c r="I39" s="4">
        <v>15.166666666666666</v>
      </c>
      <c r="J39">
        <v>29.333333333333332</v>
      </c>
      <c r="K39">
        <f t="shared" si="19"/>
        <v>44.5</v>
      </c>
      <c r="L39" s="5">
        <f t="shared" si="13"/>
        <v>0.34082397003745318</v>
      </c>
      <c r="M39" s="6">
        <v>0.7729166666666667</v>
      </c>
      <c r="N39" s="7" t="s">
        <v>70</v>
      </c>
      <c r="O39" s="4">
        <v>1</v>
      </c>
      <c r="P39">
        <v>70</v>
      </c>
      <c r="Q39">
        <v>91</v>
      </c>
      <c r="R39">
        <v>89</v>
      </c>
      <c r="S39">
        <v>40</v>
      </c>
      <c r="T39">
        <f t="shared" si="2"/>
        <v>20.833333333333332</v>
      </c>
      <c r="U39" s="5">
        <f t="shared" si="3"/>
        <v>6250</v>
      </c>
      <c r="V39" s="4">
        <v>0</v>
      </c>
      <c r="W39">
        <v>0</v>
      </c>
      <c r="X39">
        <v>5</v>
      </c>
      <c r="Y39">
        <v>1</v>
      </c>
      <c r="Z39">
        <v>40</v>
      </c>
      <c r="AA39">
        <f t="shared" si="4"/>
        <v>0.05</v>
      </c>
      <c r="AB39" s="5">
        <f t="shared" si="5"/>
        <v>15</v>
      </c>
      <c r="AC39" s="4"/>
      <c r="AD39">
        <f t="shared" si="6"/>
        <v>20.883333333333333</v>
      </c>
      <c r="AE39" s="5">
        <f t="shared" si="7"/>
        <v>6265</v>
      </c>
      <c r="AF39" s="8">
        <f t="shared" si="8"/>
        <v>0.99760574620909814</v>
      </c>
      <c r="AG39" s="37">
        <f t="shared" si="9"/>
        <v>2.3942537909018356E-3</v>
      </c>
      <c r="AH39" s="38"/>
      <c r="AI39" s="39"/>
      <c r="AK39" s="40"/>
      <c r="AL39" s="40"/>
      <c r="AM39" s="40"/>
      <c r="AN39" s="41"/>
    </row>
    <row r="40" spans="1:40" x14ac:dyDescent="0.3">
      <c r="A40" s="4">
        <v>39</v>
      </c>
      <c r="B40" t="s">
        <v>93</v>
      </c>
      <c r="C40">
        <v>35</v>
      </c>
      <c r="D40" s="5" t="s">
        <v>27</v>
      </c>
      <c r="E40" s="4">
        <v>14.416666666666666</v>
      </c>
      <c r="F40">
        <v>28.666666666666668</v>
      </c>
      <c r="G40" s="35">
        <f t="shared" si="18"/>
        <v>43.083333333333336</v>
      </c>
      <c r="H40" s="3">
        <f t="shared" si="11"/>
        <v>0.33462282398452609</v>
      </c>
      <c r="I40" s="4">
        <v>15.166666666666666</v>
      </c>
      <c r="J40">
        <v>29.333333333333332</v>
      </c>
      <c r="K40">
        <f t="shared" si="19"/>
        <v>44.5</v>
      </c>
      <c r="L40" s="5">
        <f t="shared" si="13"/>
        <v>0.34082397003745318</v>
      </c>
      <c r="M40" s="6">
        <v>0.78125</v>
      </c>
      <c r="N40" s="7" t="s">
        <v>60</v>
      </c>
      <c r="O40" s="4">
        <v>0</v>
      </c>
      <c r="P40">
        <v>0</v>
      </c>
      <c r="Q40">
        <v>0</v>
      </c>
      <c r="R40">
        <v>0</v>
      </c>
      <c r="S40">
        <v>40</v>
      </c>
      <c r="T40">
        <f t="shared" si="2"/>
        <v>0</v>
      </c>
      <c r="U40" s="5">
        <f t="shared" si="3"/>
        <v>0</v>
      </c>
      <c r="V40" s="4">
        <v>1</v>
      </c>
      <c r="W40">
        <v>63</v>
      </c>
      <c r="X40">
        <v>68</v>
      </c>
      <c r="Y40">
        <v>54</v>
      </c>
      <c r="Z40">
        <v>40</v>
      </c>
      <c r="AA40">
        <f t="shared" si="4"/>
        <v>15.416666666666666</v>
      </c>
      <c r="AB40" s="5">
        <f t="shared" si="5"/>
        <v>4625</v>
      </c>
      <c r="AC40" s="4"/>
      <c r="AD40">
        <f t="shared" si="6"/>
        <v>15.416666666666666</v>
      </c>
      <c r="AE40" s="5">
        <f t="shared" si="7"/>
        <v>4625</v>
      </c>
      <c r="AF40" s="8">
        <f t="shared" si="8"/>
        <v>0</v>
      </c>
      <c r="AG40" s="37">
        <f t="shared" si="9"/>
        <v>1</v>
      </c>
      <c r="AH40" s="38"/>
      <c r="AI40" s="39"/>
      <c r="AK40" s="40"/>
      <c r="AL40" s="40"/>
      <c r="AM40" s="40"/>
      <c r="AN40" s="41"/>
    </row>
    <row r="41" spans="1:40" x14ac:dyDescent="0.3">
      <c r="A41" s="4">
        <v>40</v>
      </c>
      <c r="B41" t="s">
        <v>93</v>
      </c>
      <c r="C41">
        <v>35</v>
      </c>
      <c r="D41" s="5" t="s">
        <v>37</v>
      </c>
      <c r="E41" s="4">
        <v>14.416666666666666</v>
      </c>
      <c r="F41">
        <v>28.666666666666668</v>
      </c>
      <c r="G41" s="35">
        <f t="shared" si="18"/>
        <v>43.083333333333336</v>
      </c>
      <c r="H41" s="3">
        <f t="shared" si="11"/>
        <v>0.33462282398452609</v>
      </c>
      <c r="I41" s="4">
        <v>15.166666666666666</v>
      </c>
      <c r="J41">
        <v>29.333333333333332</v>
      </c>
      <c r="K41">
        <f t="shared" si="19"/>
        <v>44.5</v>
      </c>
      <c r="L41" s="5">
        <f t="shared" si="13"/>
        <v>0.34082397003745318</v>
      </c>
      <c r="M41" s="6">
        <v>0.78749999999999998</v>
      </c>
      <c r="N41" s="7" t="s">
        <v>60</v>
      </c>
      <c r="O41" s="4">
        <v>0</v>
      </c>
      <c r="P41">
        <v>0</v>
      </c>
      <c r="Q41">
        <v>0</v>
      </c>
      <c r="R41">
        <v>0</v>
      </c>
      <c r="S41">
        <v>40</v>
      </c>
      <c r="T41">
        <f t="shared" si="2"/>
        <v>0</v>
      </c>
      <c r="U41" s="5">
        <f t="shared" si="3"/>
        <v>0</v>
      </c>
      <c r="V41" s="4">
        <v>3</v>
      </c>
      <c r="W41">
        <v>58</v>
      </c>
      <c r="X41">
        <v>64</v>
      </c>
      <c r="Y41">
        <v>63</v>
      </c>
      <c r="Z41">
        <v>40</v>
      </c>
      <c r="AA41">
        <f t="shared" si="4"/>
        <v>1541.6666666666665</v>
      </c>
      <c r="AB41" s="5">
        <f t="shared" si="5"/>
        <v>462499.99999999994</v>
      </c>
      <c r="AC41" s="4"/>
      <c r="AD41">
        <f t="shared" si="6"/>
        <v>1541.6666666666665</v>
      </c>
      <c r="AE41" s="5">
        <f t="shared" si="7"/>
        <v>462499.99999999994</v>
      </c>
      <c r="AF41" s="8">
        <f t="shared" si="8"/>
        <v>0</v>
      </c>
      <c r="AG41" s="37">
        <f t="shared" si="9"/>
        <v>1</v>
      </c>
      <c r="AH41" s="38"/>
      <c r="AI41" s="39"/>
      <c r="AK41" s="40"/>
      <c r="AL41" s="40"/>
      <c r="AM41" s="40"/>
      <c r="AN41" s="41"/>
    </row>
    <row r="42" spans="1:40" ht="15" thickBot="1" x14ac:dyDescent="0.35">
      <c r="A42" s="4">
        <v>41</v>
      </c>
      <c r="B42" t="s">
        <v>93</v>
      </c>
      <c r="C42">
        <v>35</v>
      </c>
      <c r="D42" s="5" t="s">
        <v>38</v>
      </c>
      <c r="E42" s="4">
        <v>14.416666666666666</v>
      </c>
      <c r="F42">
        <v>28.666666666666668</v>
      </c>
      <c r="G42" s="35">
        <f t="shared" si="18"/>
        <v>43.083333333333336</v>
      </c>
      <c r="H42" s="3">
        <f t="shared" si="11"/>
        <v>0.33462282398452609</v>
      </c>
      <c r="I42" s="4">
        <v>15.166666666666666</v>
      </c>
      <c r="J42">
        <v>29.333333333333332</v>
      </c>
      <c r="K42">
        <f t="shared" si="19"/>
        <v>44.5</v>
      </c>
      <c r="L42" s="5">
        <f t="shared" si="13"/>
        <v>0.34082397003745318</v>
      </c>
      <c r="M42" s="6">
        <v>0.79166666666666663</v>
      </c>
      <c r="N42" s="7" t="s">
        <v>42</v>
      </c>
      <c r="O42" s="4">
        <v>0</v>
      </c>
      <c r="P42">
        <v>0</v>
      </c>
      <c r="Q42">
        <v>0</v>
      </c>
      <c r="R42">
        <v>0</v>
      </c>
      <c r="S42">
        <v>40</v>
      </c>
      <c r="T42">
        <f t="shared" si="2"/>
        <v>0</v>
      </c>
      <c r="U42" s="5">
        <f t="shared" si="3"/>
        <v>0</v>
      </c>
      <c r="V42" s="4">
        <v>0</v>
      </c>
      <c r="W42">
        <v>0</v>
      </c>
      <c r="X42">
        <v>0</v>
      </c>
      <c r="Y42">
        <v>0</v>
      </c>
      <c r="Z42">
        <v>40</v>
      </c>
      <c r="AA42">
        <f t="shared" si="4"/>
        <v>0</v>
      </c>
      <c r="AB42" s="5">
        <f t="shared" si="5"/>
        <v>0</v>
      </c>
      <c r="AC42" s="4"/>
      <c r="AD42">
        <f t="shared" si="6"/>
        <v>0</v>
      </c>
      <c r="AE42" s="5">
        <f t="shared" si="7"/>
        <v>0</v>
      </c>
      <c r="AF42" s="8" t="e">
        <f t="shared" si="8"/>
        <v>#DIV/0!</v>
      </c>
      <c r="AG42" s="37" t="e">
        <f t="shared" si="9"/>
        <v>#DIV/0!</v>
      </c>
      <c r="AH42" s="38"/>
      <c r="AI42" s="39"/>
      <c r="AK42" s="40"/>
      <c r="AL42" s="40"/>
      <c r="AM42" s="40"/>
      <c r="AN42" s="41"/>
    </row>
    <row r="43" spans="1:40" s="15" customFormat="1" x14ac:dyDescent="0.3">
      <c r="A43" s="13">
        <v>42</v>
      </c>
      <c r="B43" s="15" t="s">
        <v>92</v>
      </c>
      <c r="C43" s="15">
        <v>36</v>
      </c>
      <c r="D43" s="14" t="s">
        <v>31</v>
      </c>
      <c r="E43" s="13">
        <v>74.166666666666671</v>
      </c>
      <c r="F43" s="15">
        <v>207.5</v>
      </c>
      <c r="G43" s="42">
        <f t="shared" ref="G43" si="20">SUM(E43:F43)</f>
        <v>281.66666666666669</v>
      </c>
      <c r="H43" s="18">
        <f t="shared" ref="H43" si="21">E43/G43</f>
        <v>0.26331360946745563</v>
      </c>
      <c r="I43" s="13">
        <v>97.5</v>
      </c>
      <c r="J43" s="15">
        <v>214.16666666666669</v>
      </c>
      <c r="K43" s="15">
        <f t="shared" ref="K43" si="22">SUM(I43:J43)</f>
        <v>311.66666666666669</v>
      </c>
      <c r="L43" s="14">
        <f t="shared" ref="L43" si="23">I43/K43</f>
        <v>0.31283422459893045</v>
      </c>
      <c r="M43" s="11">
        <v>0.3666666666666667</v>
      </c>
      <c r="N43" s="12" t="s">
        <v>42</v>
      </c>
      <c r="O43" s="13">
        <v>0</v>
      </c>
      <c r="P43" s="15">
        <v>0</v>
      </c>
      <c r="Q43" s="15">
        <v>0</v>
      </c>
      <c r="R43" s="15">
        <v>0</v>
      </c>
      <c r="S43" s="15">
        <v>40</v>
      </c>
      <c r="T43" s="15">
        <f t="shared" ref="T43:T63" si="24">AVERAGE(P43:R43)*10^$O43/S43</f>
        <v>0</v>
      </c>
      <c r="U43" s="14">
        <f t="shared" ref="U43:U63" si="25">T43*300</f>
        <v>0</v>
      </c>
      <c r="V43" s="13">
        <v>0</v>
      </c>
      <c r="W43" s="15">
        <v>0</v>
      </c>
      <c r="X43" s="15">
        <v>0</v>
      </c>
      <c r="Y43" s="15">
        <v>0</v>
      </c>
      <c r="Z43" s="15">
        <v>40</v>
      </c>
      <c r="AA43" s="15">
        <f t="shared" ref="AA43:AA47" si="26">AVERAGE(W43:Y43)*10^$V43/Z43</f>
        <v>0</v>
      </c>
      <c r="AB43" s="14">
        <f t="shared" ref="AB43:AB47" si="27">AA43*300</f>
        <v>0</v>
      </c>
      <c r="AC43" s="13"/>
      <c r="AD43" s="15">
        <f t="shared" ref="AD43:AD62" si="28">SUM(T43,AA43)</f>
        <v>0</v>
      </c>
      <c r="AE43" s="14">
        <f t="shared" ref="AE43:AE62" si="29">SUM(U43+AB43)</f>
        <v>0</v>
      </c>
      <c r="AF43" s="44" t="e">
        <f t="shared" ref="AF43:AF62" si="30">U43/AE43</f>
        <v>#DIV/0!</v>
      </c>
      <c r="AG43" s="45" t="e">
        <f t="shared" ref="AG43:AG62" si="31">AB43/AE43</f>
        <v>#DIV/0!</v>
      </c>
      <c r="AH43" s="43"/>
      <c r="AI43" s="47"/>
      <c r="AK43" s="48"/>
      <c r="AL43" s="48"/>
      <c r="AM43" s="48"/>
      <c r="AN43" s="49"/>
    </row>
    <row r="44" spans="1:40" x14ac:dyDescent="0.3">
      <c r="A44" s="4">
        <v>43</v>
      </c>
      <c r="B44" t="s">
        <v>92</v>
      </c>
      <c r="C44">
        <v>36</v>
      </c>
      <c r="D44" s="5" t="s">
        <v>32</v>
      </c>
      <c r="E44" s="4">
        <v>74.166666666666671</v>
      </c>
      <c r="F44">
        <v>207.5</v>
      </c>
      <c r="G44" s="35">
        <f t="shared" ref="G44:G62" si="32">SUM(E44:F44)</f>
        <v>281.66666666666669</v>
      </c>
      <c r="H44" s="3">
        <f t="shared" ref="H44:H62" si="33">E44/G44</f>
        <v>0.26331360946745563</v>
      </c>
      <c r="I44" s="4">
        <v>97.5</v>
      </c>
      <c r="J44">
        <v>214.16666666666669</v>
      </c>
      <c r="K44">
        <f t="shared" ref="K44:K62" si="34">SUM(I44:J44)</f>
        <v>311.66666666666669</v>
      </c>
      <c r="L44" s="5">
        <f t="shared" ref="L44:L62" si="35">I44/K44</f>
        <v>0.31283422459893045</v>
      </c>
      <c r="M44" s="6">
        <v>0.37013888888888885</v>
      </c>
      <c r="N44" s="7" t="s">
        <v>42</v>
      </c>
      <c r="O44" s="4">
        <v>0</v>
      </c>
      <c r="P44">
        <v>0</v>
      </c>
      <c r="Q44">
        <v>0</v>
      </c>
      <c r="R44">
        <v>0</v>
      </c>
      <c r="S44">
        <v>40</v>
      </c>
      <c r="T44">
        <f t="shared" si="24"/>
        <v>0</v>
      </c>
      <c r="U44" s="5">
        <f t="shared" si="25"/>
        <v>0</v>
      </c>
      <c r="V44" s="4">
        <v>0</v>
      </c>
      <c r="W44">
        <v>0</v>
      </c>
      <c r="X44">
        <v>0</v>
      </c>
      <c r="Y44">
        <v>0</v>
      </c>
      <c r="Z44">
        <v>40</v>
      </c>
      <c r="AA44">
        <f t="shared" si="26"/>
        <v>0</v>
      </c>
      <c r="AB44" s="5">
        <f t="shared" si="27"/>
        <v>0</v>
      </c>
      <c r="AC44" s="4"/>
      <c r="AD44">
        <f t="shared" si="28"/>
        <v>0</v>
      </c>
      <c r="AE44" s="5">
        <f t="shared" si="29"/>
        <v>0</v>
      </c>
      <c r="AF44" s="8" t="e">
        <f t="shared" si="30"/>
        <v>#DIV/0!</v>
      </c>
      <c r="AG44" s="37" t="e">
        <f t="shared" si="31"/>
        <v>#DIV/0!</v>
      </c>
      <c r="AH44" s="36"/>
      <c r="AI44" s="39"/>
      <c r="AK44" s="40"/>
      <c r="AL44" s="40"/>
      <c r="AM44" s="40"/>
      <c r="AN44" s="41"/>
    </row>
    <row r="45" spans="1:40" x14ac:dyDescent="0.3">
      <c r="A45" s="4">
        <v>44</v>
      </c>
      <c r="B45" t="s">
        <v>92</v>
      </c>
      <c r="C45">
        <v>36</v>
      </c>
      <c r="D45" s="5" t="s">
        <v>33</v>
      </c>
      <c r="E45" s="4">
        <v>74.166666666666671</v>
      </c>
      <c r="F45">
        <v>207.5</v>
      </c>
      <c r="G45" s="35">
        <f t="shared" si="32"/>
        <v>281.66666666666669</v>
      </c>
      <c r="H45" s="3">
        <f t="shared" si="33"/>
        <v>0.26331360946745563</v>
      </c>
      <c r="I45" s="4">
        <v>97.5</v>
      </c>
      <c r="J45">
        <v>214.16666666666669</v>
      </c>
      <c r="K45">
        <f t="shared" si="34"/>
        <v>311.66666666666669</v>
      </c>
      <c r="L45" s="5">
        <f t="shared" si="35"/>
        <v>0.31283422459893045</v>
      </c>
      <c r="M45" s="6">
        <v>0.3756944444444445</v>
      </c>
      <c r="N45" s="54" t="s">
        <v>42</v>
      </c>
      <c r="O45" s="4">
        <v>0</v>
      </c>
      <c r="P45">
        <v>0</v>
      </c>
      <c r="Q45">
        <v>0</v>
      </c>
      <c r="R45">
        <v>0</v>
      </c>
      <c r="S45">
        <v>40</v>
      </c>
      <c r="T45">
        <f t="shared" si="24"/>
        <v>0</v>
      </c>
      <c r="U45" s="5">
        <f t="shared" si="25"/>
        <v>0</v>
      </c>
      <c r="V45" s="4">
        <v>0</v>
      </c>
      <c r="W45">
        <v>0</v>
      </c>
      <c r="X45">
        <v>0</v>
      </c>
      <c r="Y45">
        <v>0</v>
      </c>
      <c r="Z45">
        <v>40</v>
      </c>
      <c r="AA45">
        <f t="shared" si="26"/>
        <v>0</v>
      </c>
      <c r="AB45" s="5">
        <f t="shared" si="27"/>
        <v>0</v>
      </c>
      <c r="AC45" s="4"/>
      <c r="AD45">
        <f t="shared" si="28"/>
        <v>0</v>
      </c>
      <c r="AE45" s="5">
        <f t="shared" si="29"/>
        <v>0</v>
      </c>
      <c r="AF45" s="8" t="e">
        <f t="shared" si="30"/>
        <v>#DIV/0!</v>
      </c>
      <c r="AG45" s="37" t="e">
        <f t="shared" si="31"/>
        <v>#DIV/0!</v>
      </c>
      <c r="AH45" s="36"/>
      <c r="AI45" s="39"/>
      <c r="AK45" s="40"/>
      <c r="AL45" s="40"/>
      <c r="AM45" s="40"/>
      <c r="AN45" s="41"/>
    </row>
    <row r="46" spans="1:40" x14ac:dyDescent="0.3">
      <c r="A46" s="4">
        <v>45</v>
      </c>
      <c r="B46" t="s">
        <v>92</v>
      </c>
      <c r="C46">
        <v>36</v>
      </c>
      <c r="D46" s="5" t="s">
        <v>34</v>
      </c>
      <c r="E46" s="4">
        <v>74.166666666666671</v>
      </c>
      <c r="F46">
        <v>207.5</v>
      </c>
      <c r="G46" s="35">
        <f t="shared" si="32"/>
        <v>281.66666666666669</v>
      </c>
      <c r="H46" s="3">
        <f t="shared" si="33"/>
        <v>0.26331360946745563</v>
      </c>
      <c r="I46" s="4">
        <v>97.5</v>
      </c>
      <c r="J46">
        <v>214.16666666666669</v>
      </c>
      <c r="K46">
        <f t="shared" si="34"/>
        <v>311.66666666666669</v>
      </c>
      <c r="L46" s="5">
        <f t="shared" si="35"/>
        <v>0.31283422459893045</v>
      </c>
      <c r="M46" s="6">
        <v>0.38194444444444442</v>
      </c>
      <c r="N46" s="7" t="s">
        <v>72</v>
      </c>
      <c r="O46" s="4">
        <v>3</v>
      </c>
      <c r="P46">
        <v>86</v>
      </c>
      <c r="Q46">
        <v>66</v>
      </c>
      <c r="R46">
        <v>68</v>
      </c>
      <c r="S46">
        <v>40</v>
      </c>
      <c r="T46">
        <f t="shared" si="24"/>
        <v>1833.3333333333333</v>
      </c>
      <c r="U46" s="5">
        <f t="shared" si="25"/>
        <v>550000</v>
      </c>
      <c r="V46" s="4">
        <v>4</v>
      </c>
      <c r="W46">
        <v>55</v>
      </c>
      <c r="X46">
        <v>42</v>
      </c>
      <c r="Y46">
        <v>40</v>
      </c>
      <c r="Z46">
        <v>40</v>
      </c>
      <c r="AA46">
        <f t="shared" si="26"/>
        <v>11416.666666666666</v>
      </c>
      <c r="AB46" s="5">
        <f t="shared" si="27"/>
        <v>3425000</v>
      </c>
      <c r="AC46" s="4"/>
      <c r="AD46">
        <f t="shared" si="28"/>
        <v>13250</v>
      </c>
      <c r="AE46" s="5">
        <f t="shared" si="29"/>
        <v>3975000</v>
      </c>
      <c r="AF46" s="8">
        <f t="shared" si="30"/>
        <v>0.13836477987421383</v>
      </c>
      <c r="AG46" s="37">
        <f t="shared" si="31"/>
        <v>0.86163522012578619</v>
      </c>
      <c r="AH46" s="36"/>
      <c r="AI46" s="39"/>
      <c r="AK46" s="40"/>
      <c r="AL46" s="40"/>
      <c r="AM46" s="40"/>
      <c r="AN46" s="41"/>
    </row>
    <row r="47" spans="1:40" x14ac:dyDescent="0.3">
      <c r="A47" s="4">
        <v>46</v>
      </c>
      <c r="B47" t="s">
        <v>92</v>
      </c>
      <c r="C47">
        <v>36</v>
      </c>
      <c r="D47" s="5" t="s">
        <v>25</v>
      </c>
      <c r="E47" s="4">
        <v>74.166666666666671</v>
      </c>
      <c r="F47">
        <v>207.5</v>
      </c>
      <c r="G47" s="35">
        <f t="shared" si="32"/>
        <v>281.66666666666669</v>
      </c>
      <c r="H47" s="3">
        <f t="shared" si="33"/>
        <v>0.26331360946745563</v>
      </c>
      <c r="I47" s="4">
        <v>97.5</v>
      </c>
      <c r="J47">
        <v>214.16666666666669</v>
      </c>
      <c r="K47">
        <f t="shared" si="34"/>
        <v>311.66666666666669</v>
      </c>
      <c r="L47" s="5">
        <f t="shared" si="35"/>
        <v>0.31283422459893045</v>
      </c>
      <c r="M47" s="6">
        <v>0.38680555555555557</v>
      </c>
      <c r="N47" s="7" t="s">
        <v>73</v>
      </c>
      <c r="O47" s="4">
        <v>3</v>
      </c>
      <c r="P47">
        <v>29</v>
      </c>
      <c r="Q47">
        <v>23</v>
      </c>
      <c r="R47">
        <v>39</v>
      </c>
      <c r="S47">
        <v>40</v>
      </c>
      <c r="T47">
        <f t="shared" si="24"/>
        <v>758.33333333333326</v>
      </c>
      <c r="U47" s="5">
        <f t="shared" si="25"/>
        <v>227499.99999999997</v>
      </c>
      <c r="V47" s="4">
        <v>3</v>
      </c>
      <c r="W47">
        <v>72</v>
      </c>
      <c r="X47">
        <v>74</v>
      </c>
      <c r="Y47">
        <v>82</v>
      </c>
      <c r="Z47">
        <v>40</v>
      </c>
      <c r="AA47">
        <f t="shared" si="26"/>
        <v>1900</v>
      </c>
      <c r="AB47" s="5">
        <f t="shared" si="27"/>
        <v>570000</v>
      </c>
      <c r="AC47" s="4"/>
      <c r="AD47">
        <f t="shared" si="28"/>
        <v>2658.333333333333</v>
      </c>
      <c r="AE47" s="5">
        <f t="shared" si="29"/>
        <v>797500</v>
      </c>
      <c r="AF47" s="8">
        <f t="shared" si="30"/>
        <v>0.28526645768025077</v>
      </c>
      <c r="AG47" s="37">
        <f t="shared" si="31"/>
        <v>0.71473354231974917</v>
      </c>
      <c r="AH47" s="36"/>
      <c r="AI47" s="39"/>
      <c r="AK47" s="40"/>
      <c r="AL47" s="40"/>
      <c r="AM47" s="40"/>
      <c r="AN47" s="41"/>
    </row>
    <row r="48" spans="1:40" x14ac:dyDescent="0.3">
      <c r="A48" s="4">
        <v>47</v>
      </c>
      <c r="B48" t="s">
        <v>92</v>
      </c>
      <c r="C48">
        <v>36</v>
      </c>
      <c r="D48" s="5" t="s">
        <v>41</v>
      </c>
      <c r="E48" s="4">
        <v>74.166666666666671</v>
      </c>
      <c r="F48">
        <v>207.5</v>
      </c>
      <c r="G48" s="35">
        <f t="shared" si="32"/>
        <v>281.66666666666669</v>
      </c>
      <c r="H48" s="3">
        <f t="shared" si="33"/>
        <v>0.26331360946745563</v>
      </c>
      <c r="I48" s="4">
        <v>97.5</v>
      </c>
      <c r="J48">
        <v>214.16666666666669</v>
      </c>
      <c r="K48">
        <f t="shared" si="34"/>
        <v>311.66666666666669</v>
      </c>
      <c r="L48" s="5">
        <f t="shared" si="35"/>
        <v>0.31283422459893045</v>
      </c>
      <c r="M48" s="6">
        <v>0.3923611111111111</v>
      </c>
      <c r="N48" s="54" t="s">
        <v>56</v>
      </c>
      <c r="O48" s="4">
        <v>0</v>
      </c>
      <c r="P48">
        <v>0</v>
      </c>
      <c r="Q48">
        <v>0</v>
      </c>
      <c r="R48">
        <v>0</v>
      </c>
      <c r="S48">
        <v>40</v>
      </c>
      <c r="T48">
        <f t="shared" si="24"/>
        <v>0</v>
      </c>
      <c r="U48" s="5">
        <f t="shared" si="25"/>
        <v>0</v>
      </c>
      <c r="V48" s="4">
        <v>0</v>
      </c>
      <c r="W48">
        <v>0</v>
      </c>
      <c r="X48">
        <v>0</v>
      </c>
      <c r="Y48">
        <v>0</v>
      </c>
      <c r="Z48">
        <v>40</v>
      </c>
      <c r="AA48">
        <f t="shared" ref="AA48:AA82" si="36">AVERAGE(W48:Y48)*10^$V48/Z48</f>
        <v>0</v>
      </c>
      <c r="AB48" s="5">
        <f t="shared" ref="AB48:AB82" si="37">AA48*300</f>
        <v>0</v>
      </c>
      <c r="AC48" s="4"/>
      <c r="AD48">
        <f t="shared" si="28"/>
        <v>0</v>
      </c>
      <c r="AE48" s="5">
        <f t="shared" si="29"/>
        <v>0</v>
      </c>
      <c r="AF48" s="8" t="e">
        <f t="shared" si="30"/>
        <v>#DIV/0!</v>
      </c>
      <c r="AG48" s="37" t="e">
        <f t="shared" si="31"/>
        <v>#DIV/0!</v>
      </c>
      <c r="AH48" s="36"/>
      <c r="AI48" s="39"/>
      <c r="AK48" s="40"/>
      <c r="AL48" s="40"/>
      <c r="AM48" s="40"/>
      <c r="AN48" s="41"/>
    </row>
    <row r="49" spans="1:40" x14ac:dyDescent="0.3">
      <c r="A49" s="4">
        <v>48</v>
      </c>
      <c r="B49" t="s">
        <v>92</v>
      </c>
      <c r="C49">
        <v>36</v>
      </c>
      <c r="D49" s="5" t="s">
        <v>35</v>
      </c>
      <c r="E49" s="4">
        <v>74.166666666666671</v>
      </c>
      <c r="F49">
        <v>207.5</v>
      </c>
      <c r="G49" s="35">
        <f t="shared" si="32"/>
        <v>281.66666666666669</v>
      </c>
      <c r="H49" s="3">
        <f t="shared" si="33"/>
        <v>0.26331360946745563</v>
      </c>
      <c r="I49" s="4">
        <v>97.5</v>
      </c>
      <c r="J49">
        <v>214.16666666666669</v>
      </c>
      <c r="K49">
        <f t="shared" si="34"/>
        <v>311.66666666666669</v>
      </c>
      <c r="L49" s="5">
        <f t="shared" si="35"/>
        <v>0.31283422459893045</v>
      </c>
      <c r="M49" s="6">
        <v>0.3979166666666667</v>
      </c>
      <c r="N49" s="7" t="s">
        <v>74</v>
      </c>
      <c r="O49" s="4">
        <v>1</v>
      </c>
      <c r="P49">
        <v>49</v>
      </c>
      <c r="Q49">
        <v>58</v>
      </c>
      <c r="R49">
        <v>53</v>
      </c>
      <c r="S49">
        <v>40</v>
      </c>
      <c r="T49">
        <f t="shared" si="24"/>
        <v>13.333333333333334</v>
      </c>
      <c r="U49" s="5">
        <f t="shared" si="25"/>
        <v>4000</v>
      </c>
      <c r="V49" s="4">
        <v>0</v>
      </c>
      <c r="W49">
        <v>0</v>
      </c>
      <c r="X49">
        <v>0</v>
      </c>
      <c r="Y49">
        <v>0</v>
      </c>
      <c r="Z49">
        <v>40</v>
      </c>
      <c r="AA49">
        <f t="shared" si="36"/>
        <v>0</v>
      </c>
      <c r="AB49" s="5">
        <f t="shared" si="37"/>
        <v>0</v>
      </c>
      <c r="AC49" s="4"/>
      <c r="AD49">
        <f t="shared" si="28"/>
        <v>13.333333333333334</v>
      </c>
      <c r="AE49" s="5">
        <f t="shared" si="29"/>
        <v>4000</v>
      </c>
      <c r="AF49" s="8">
        <f t="shared" si="30"/>
        <v>1</v>
      </c>
      <c r="AG49" s="37">
        <f t="shared" si="31"/>
        <v>0</v>
      </c>
      <c r="AH49" s="36"/>
      <c r="AI49" s="39"/>
      <c r="AK49" s="40"/>
      <c r="AL49" s="40"/>
      <c r="AM49" s="40"/>
      <c r="AN49" s="41"/>
    </row>
    <row r="50" spans="1:40" x14ac:dyDescent="0.3">
      <c r="A50" s="4">
        <v>49</v>
      </c>
      <c r="B50" t="s">
        <v>92</v>
      </c>
      <c r="C50">
        <v>36</v>
      </c>
      <c r="D50" s="5" t="s">
        <v>26</v>
      </c>
      <c r="E50" s="4">
        <v>74.166666666666671</v>
      </c>
      <c r="F50">
        <v>207.5</v>
      </c>
      <c r="G50" s="35">
        <f t="shared" si="32"/>
        <v>281.66666666666669</v>
      </c>
      <c r="H50" s="3">
        <f t="shared" si="33"/>
        <v>0.26331360946745563</v>
      </c>
      <c r="I50" s="4">
        <v>97.5</v>
      </c>
      <c r="J50">
        <v>214.16666666666669</v>
      </c>
      <c r="K50">
        <f t="shared" si="34"/>
        <v>311.66666666666669</v>
      </c>
      <c r="L50" s="5">
        <f t="shared" si="35"/>
        <v>0.31283422459893045</v>
      </c>
      <c r="M50" s="6">
        <v>0.40208333333333335</v>
      </c>
      <c r="N50" s="54" t="s">
        <v>42</v>
      </c>
      <c r="O50" s="4">
        <v>0</v>
      </c>
      <c r="P50">
        <v>0</v>
      </c>
      <c r="Q50">
        <v>0</v>
      </c>
      <c r="R50">
        <v>0</v>
      </c>
      <c r="S50">
        <v>40</v>
      </c>
      <c r="T50">
        <f t="shared" si="24"/>
        <v>0</v>
      </c>
      <c r="U50" s="5">
        <f t="shared" si="25"/>
        <v>0</v>
      </c>
      <c r="V50" s="4">
        <v>0</v>
      </c>
      <c r="W50">
        <v>0</v>
      </c>
      <c r="X50">
        <v>0</v>
      </c>
      <c r="Y50">
        <v>0</v>
      </c>
      <c r="Z50">
        <v>40</v>
      </c>
      <c r="AA50">
        <f t="shared" si="36"/>
        <v>0</v>
      </c>
      <c r="AB50" s="5">
        <f t="shared" si="37"/>
        <v>0</v>
      </c>
      <c r="AC50" s="4"/>
      <c r="AD50">
        <f t="shared" si="28"/>
        <v>0</v>
      </c>
      <c r="AE50" s="5">
        <f t="shared" si="29"/>
        <v>0</v>
      </c>
      <c r="AF50" s="8" t="e">
        <f t="shared" si="30"/>
        <v>#DIV/0!</v>
      </c>
      <c r="AG50" s="37" t="e">
        <f t="shared" si="31"/>
        <v>#DIV/0!</v>
      </c>
      <c r="AH50" s="36"/>
      <c r="AI50" s="39"/>
      <c r="AK50" s="40"/>
      <c r="AL50" s="40"/>
      <c r="AM50" s="40"/>
      <c r="AN50" s="41"/>
    </row>
    <row r="51" spans="1:40" x14ac:dyDescent="0.3">
      <c r="A51" s="4">
        <v>50</v>
      </c>
      <c r="B51" t="s">
        <v>92</v>
      </c>
      <c r="C51">
        <v>36</v>
      </c>
      <c r="D51" s="5" t="s">
        <v>36</v>
      </c>
      <c r="E51" s="4">
        <v>74.166666666666671</v>
      </c>
      <c r="F51">
        <v>207.5</v>
      </c>
      <c r="G51" s="35">
        <f t="shared" si="32"/>
        <v>281.66666666666669</v>
      </c>
      <c r="H51" s="3">
        <f t="shared" si="33"/>
        <v>0.26331360946745563</v>
      </c>
      <c r="I51" s="4">
        <v>97.5</v>
      </c>
      <c r="J51">
        <v>214.16666666666669</v>
      </c>
      <c r="K51">
        <f t="shared" si="34"/>
        <v>311.66666666666669</v>
      </c>
      <c r="L51" s="5">
        <f t="shared" si="35"/>
        <v>0.31283422459893045</v>
      </c>
      <c r="M51" s="6">
        <v>0.41111111111111115</v>
      </c>
      <c r="N51" s="7" t="s">
        <v>75</v>
      </c>
      <c r="O51" s="4">
        <v>1</v>
      </c>
      <c r="P51">
        <v>56</v>
      </c>
      <c r="Q51">
        <v>43</v>
      </c>
      <c r="R51">
        <v>52</v>
      </c>
      <c r="S51">
        <v>40</v>
      </c>
      <c r="T51">
        <f t="shared" si="24"/>
        <v>12.583333333333334</v>
      </c>
      <c r="U51" s="5">
        <f t="shared" si="25"/>
        <v>3775</v>
      </c>
      <c r="V51" s="4">
        <v>0</v>
      </c>
      <c r="W51">
        <v>85</v>
      </c>
      <c r="X51">
        <v>68</v>
      </c>
      <c r="Y51">
        <v>49</v>
      </c>
      <c r="Z51">
        <v>40</v>
      </c>
      <c r="AA51">
        <f t="shared" si="36"/>
        <v>1.6833333333333331</v>
      </c>
      <c r="AB51" s="5">
        <f t="shared" si="37"/>
        <v>504.99999999999994</v>
      </c>
      <c r="AC51" s="4"/>
      <c r="AD51">
        <f t="shared" si="28"/>
        <v>14.266666666666667</v>
      </c>
      <c r="AE51" s="5">
        <f t="shared" si="29"/>
        <v>4280</v>
      </c>
      <c r="AF51" s="8">
        <f t="shared" si="30"/>
        <v>0.8820093457943925</v>
      </c>
      <c r="AG51" s="37">
        <f t="shared" si="31"/>
        <v>0.11799065420560746</v>
      </c>
      <c r="AH51" s="36"/>
      <c r="AI51" s="39"/>
      <c r="AK51" s="40"/>
      <c r="AL51" s="40"/>
      <c r="AM51" s="40"/>
      <c r="AN51" s="41"/>
    </row>
    <row r="52" spans="1:40" x14ac:dyDescent="0.3">
      <c r="A52" s="4">
        <v>51</v>
      </c>
      <c r="B52" t="s">
        <v>92</v>
      </c>
      <c r="C52">
        <v>36</v>
      </c>
      <c r="D52" s="5" t="s">
        <v>27</v>
      </c>
      <c r="E52" s="4">
        <v>74.166666666666671</v>
      </c>
      <c r="F52">
        <v>207.5</v>
      </c>
      <c r="G52" s="35">
        <f t="shared" si="32"/>
        <v>281.66666666666669</v>
      </c>
      <c r="H52" s="3">
        <f t="shared" si="33"/>
        <v>0.26331360946745563</v>
      </c>
      <c r="I52" s="4">
        <v>97.5</v>
      </c>
      <c r="J52">
        <v>214.16666666666669</v>
      </c>
      <c r="K52">
        <f t="shared" si="34"/>
        <v>311.66666666666669</v>
      </c>
      <c r="L52" s="5">
        <f t="shared" si="35"/>
        <v>0.31283422459893045</v>
      </c>
      <c r="M52" s="6"/>
      <c r="N52" s="7"/>
      <c r="O52" s="4"/>
      <c r="S52">
        <v>40</v>
      </c>
      <c r="T52" t="e">
        <f t="shared" si="24"/>
        <v>#DIV/0!</v>
      </c>
      <c r="U52" s="5" t="e">
        <f t="shared" si="25"/>
        <v>#DIV/0!</v>
      </c>
      <c r="V52" s="4"/>
      <c r="Z52">
        <v>40</v>
      </c>
      <c r="AA52" t="e">
        <f t="shared" si="36"/>
        <v>#DIV/0!</v>
      </c>
      <c r="AB52" s="5" t="e">
        <f t="shared" si="37"/>
        <v>#DIV/0!</v>
      </c>
      <c r="AC52" s="4"/>
      <c r="AD52" t="e">
        <f t="shared" si="28"/>
        <v>#DIV/0!</v>
      </c>
      <c r="AE52" s="5" t="e">
        <f t="shared" si="29"/>
        <v>#DIV/0!</v>
      </c>
      <c r="AF52" s="8" t="e">
        <f t="shared" si="30"/>
        <v>#DIV/0!</v>
      </c>
      <c r="AG52" s="37" t="e">
        <f t="shared" si="31"/>
        <v>#DIV/0!</v>
      </c>
      <c r="AH52" s="36"/>
      <c r="AI52" s="39"/>
      <c r="AK52" s="40"/>
      <c r="AL52" s="40"/>
      <c r="AM52" s="40"/>
      <c r="AN52" s="41"/>
    </row>
    <row r="53" spans="1:40" x14ac:dyDescent="0.3">
      <c r="A53" s="4">
        <v>52</v>
      </c>
      <c r="B53" t="s">
        <v>92</v>
      </c>
      <c r="C53">
        <v>36</v>
      </c>
      <c r="D53" s="5" t="s">
        <v>37</v>
      </c>
      <c r="E53" s="4">
        <v>74.166666666666671</v>
      </c>
      <c r="F53">
        <v>207.5</v>
      </c>
      <c r="G53" s="35">
        <f t="shared" si="32"/>
        <v>281.66666666666669</v>
      </c>
      <c r="H53" s="3">
        <f t="shared" si="33"/>
        <v>0.26331360946745563</v>
      </c>
      <c r="I53" s="4">
        <v>97.5</v>
      </c>
      <c r="J53">
        <v>214.16666666666669</v>
      </c>
      <c r="K53">
        <f t="shared" si="34"/>
        <v>311.66666666666669</v>
      </c>
      <c r="L53" s="5">
        <f t="shared" si="35"/>
        <v>0.31283422459893045</v>
      </c>
      <c r="M53" s="6">
        <v>0.41875000000000001</v>
      </c>
      <c r="N53" s="7" t="s">
        <v>72</v>
      </c>
      <c r="O53" s="4">
        <v>1</v>
      </c>
      <c r="P53">
        <v>75</v>
      </c>
      <c r="Q53">
        <v>81</v>
      </c>
      <c r="R53">
        <v>68</v>
      </c>
      <c r="S53">
        <v>40</v>
      </c>
      <c r="T53">
        <f t="shared" si="24"/>
        <v>18.666666666666668</v>
      </c>
      <c r="U53" s="5">
        <f t="shared" si="25"/>
        <v>5600</v>
      </c>
      <c r="V53" s="4">
        <v>1</v>
      </c>
      <c r="W53">
        <v>385</v>
      </c>
      <c r="X53">
        <v>327</v>
      </c>
      <c r="Y53">
        <v>215</v>
      </c>
      <c r="Z53">
        <v>40</v>
      </c>
      <c r="AA53">
        <f t="shared" si="36"/>
        <v>77.25</v>
      </c>
      <c r="AB53" s="5">
        <f t="shared" si="37"/>
        <v>23175</v>
      </c>
      <c r="AC53" s="4"/>
      <c r="AD53">
        <f t="shared" si="28"/>
        <v>95.916666666666671</v>
      </c>
      <c r="AE53" s="5">
        <f t="shared" si="29"/>
        <v>28775</v>
      </c>
      <c r="AF53" s="8">
        <f t="shared" si="30"/>
        <v>0.19461337966985232</v>
      </c>
      <c r="AG53" s="37">
        <f t="shared" si="31"/>
        <v>0.80538662033014774</v>
      </c>
      <c r="AH53" s="36"/>
      <c r="AI53" s="39"/>
      <c r="AK53" s="40"/>
      <c r="AL53" s="40"/>
      <c r="AM53" s="40"/>
      <c r="AN53" s="41"/>
    </row>
    <row r="54" spans="1:40" x14ac:dyDescent="0.3">
      <c r="A54" s="4">
        <v>53</v>
      </c>
      <c r="B54" t="s">
        <v>92</v>
      </c>
      <c r="C54">
        <v>36</v>
      </c>
      <c r="D54" s="5" t="s">
        <v>38</v>
      </c>
      <c r="E54" s="4">
        <v>74.166666666666671</v>
      </c>
      <c r="F54">
        <v>207.5</v>
      </c>
      <c r="G54" s="35">
        <f t="shared" si="32"/>
        <v>281.66666666666669</v>
      </c>
      <c r="H54" s="3">
        <f t="shared" si="33"/>
        <v>0.26331360946745563</v>
      </c>
      <c r="I54" s="4">
        <v>97.5</v>
      </c>
      <c r="J54">
        <v>214.16666666666669</v>
      </c>
      <c r="K54">
        <f t="shared" si="34"/>
        <v>311.66666666666669</v>
      </c>
      <c r="L54" s="5">
        <f t="shared" si="35"/>
        <v>0.31283422459893045</v>
      </c>
      <c r="M54" s="6">
        <v>0.4236111111111111</v>
      </c>
      <c r="N54" s="54" t="s">
        <v>42</v>
      </c>
      <c r="O54" s="4">
        <v>0</v>
      </c>
      <c r="P54">
        <v>0</v>
      </c>
      <c r="Q54">
        <v>0</v>
      </c>
      <c r="R54">
        <v>0</v>
      </c>
      <c r="S54">
        <v>40</v>
      </c>
      <c r="T54">
        <f t="shared" si="24"/>
        <v>0</v>
      </c>
      <c r="U54" s="5">
        <f t="shared" si="25"/>
        <v>0</v>
      </c>
      <c r="V54" s="4">
        <v>0</v>
      </c>
      <c r="W54">
        <v>0</v>
      </c>
      <c r="X54">
        <v>0</v>
      </c>
      <c r="Y54">
        <v>0</v>
      </c>
      <c r="Z54">
        <v>40</v>
      </c>
      <c r="AA54">
        <f t="shared" si="36"/>
        <v>0</v>
      </c>
      <c r="AB54" s="5">
        <f t="shared" si="37"/>
        <v>0</v>
      </c>
      <c r="AC54" s="4"/>
      <c r="AD54">
        <f t="shared" si="28"/>
        <v>0</v>
      </c>
      <c r="AE54" s="5">
        <f t="shared" si="29"/>
        <v>0</v>
      </c>
      <c r="AF54" s="8" t="e">
        <f t="shared" si="30"/>
        <v>#DIV/0!</v>
      </c>
      <c r="AG54" s="37" t="e">
        <f t="shared" si="31"/>
        <v>#DIV/0!</v>
      </c>
      <c r="AH54" s="36"/>
      <c r="AI54" s="39"/>
      <c r="AK54" s="40"/>
      <c r="AL54" s="40"/>
      <c r="AM54" s="40"/>
      <c r="AN54" s="41"/>
    </row>
    <row r="55" spans="1:40" x14ac:dyDescent="0.3">
      <c r="A55" s="4">
        <v>54</v>
      </c>
      <c r="B55" t="s">
        <v>92</v>
      </c>
      <c r="C55">
        <v>36</v>
      </c>
      <c r="D55" s="5" t="s">
        <v>39</v>
      </c>
      <c r="E55" s="4">
        <v>74.166666666666671</v>
      </c>
      <c r="F55">
        <v>207.5</v>
      </c>
      <c r="G55" s="35">
        <f t="shared" si="32"/>
        <v>281.66666666666669</v>
      </c>
      <c r="H55" s="3">
        <f t="shared" si="33"/>
        <v>0.26331360946745563</v>
      </c>
      <c r="I55" s="4">
        <v>97.5</v>
      </c>
      <c r="J55">
        <v>214.16666666666669</v>
      </c>
      <c r="K55">
        <f t="shared" si="34"/>
        <v>311.66666666666669</v>
      </c>
      <c r="L55" s="5">
        <f t="shared" si="35"/>
        <v>0.31283422459893045</v>
      </c>
      <c r="M55" s="6">
        <v>0.4375</v>
      </c>
      <c r="N55" s="7" t="s">
        <v>72</v>
      </c>
      <c r="O55" s="4">
        <v>1</v>
      </c>
      <c r="P55">
        <v>56</v>
      </c>
      <c r="Q55">
        <v>59</v>
      </c>
      <c r="R55">
        <v>42</v>
      </c>
      <c r="S55">
        <v>40</v>
      </c>
      <c r="T55">
        <f t="shared" si="24"/>
        <v>13.083333333333334</v>
      </c>
      <c r="U55" s="5">
        <f t="shared" si="25"/>
        <v>3925</v>
      </c>
      <c r="V55" s="4">
        <v>2</v>
      </c>
      <c r="W55">
        <v>113</v>
      </c>
      <c r="X55">
        <v>103</v>
      </c>
      <c r="Y55">
        <v>72</v>
      </c>
      <c r="Z55">
        <v>40</v>
      </c>
      <c r="AA55">
        <f t="shared" si="36"/>
        <v>240</v>
      </c>
      <c r="AB55" s="5">
        <f t="shared" si="37"/>
        <v>72000</v>
      </c>
      <c r="AC55" s="4"/>
      <c r="AD55">
        <f t="shared" si="28"/>
        <v>253.08333333333334</v>
      </c>
      <c r="AE55" s="5">
        <f t="shared" si="29"/>
        <v>75925</v>
      </c>
      <c r="AF55" s="8">
        <f t="shared" si="30"/>
        <v>5.1695752387224236E-2</v>
      </c>
      <c r="AG55" s="37">
        <f t="shared" si="31"/>
        <v>0.94830424761277576</v>
      </c>
      <c r="AH55" s="36"/>
      <c r="AI55" s="39"/>
      <c r="AK55" s="40"/>
      <c r="AL55" s="40"/>
      <c r="AM55" s="40"/>
      <c r="AN55" s="41"/>
    </row>
    <row r="56" spans="1:40" x14ac:dyDescent="0.3">
      <c r="A56" s="4">
        <v>55</v>
      </c>
      <c r="B56" t="s">
        <v>92</v>
      </c>
      <c r="C56">
        <v>36</v>
      </c>
      <c r="D56" s="5" t="s">
        <v>40</v>
      </c>
      <c r="E56" s="4">
        <v>74.166666666666671</v>
      </c>
      <c r="F56">
        <v>207.5</v>
      </c>
      <c r="G56" s="35">
        <f t="shared" si="32"/>
        <v>281.66666666666669</v>
      </c>
      <c r="H56" s="3">
        <f t="shared" si="33"/>
        <v>0.26331360946745563</v>
      </c>
      <c r="I56" s="4">
        <v>97.5</v>
      </c>
      <c r="J56">
        <v>214.16666666666669</v>
      </c>
      <c r="K56">
        <f t="shared" si="34"/>
        <v>311.66666666666669</v>
      </c>
      <c r="L56" s="5">
        <f t="shared" si="35"/>
        <v>0.31283422459893045</v>
      </c>
      <c r="M56" s="6">
        <v>0.44236111111111115</v>
      </c>
      <c r="N56" s="7" t="s">
        <v>76</v>
      </c>
      <c r="O56" s="4">
        <v>2</v>
      </c>
      <c r="P56">
        <v>97</v>
      </c>
      <c r="Q56">
        <v>96</v>
      </c>
      <c r="R56">
        <v>88</v>
      </c>
      <c r="S56">
        <v>40</v>
      </c>
      <c r="T56">
        <f t="shared" si="24"/>
        <v>234.16666666666669</v>
      </c>
      <c r="U56" s="5">
        <f t="shared" si="25"/>
        <v>70250</v>
      </c>
      <c r="V56" s="4">
        <v>2</v>
      </c>
      <c r="W56">
        <v>50</v>
      </c>
      <c r="X56">
        <v>52</v>
      </c>
      <c r="Y56">
        <v>37</v>
      </c>
      <c r="Z56">
        <v>40</v>
      </c>
      <c r="AA56">
        <f t="shared" si="36"/>
        <v>115.83333333333334</v>
      </c>
      <c r="AB56" s="5">
        <f t="shared" si="37"/>
        <v>34750</v>
      </c>
      <c r="AC56" s="4"/>
      <c r="AD56">
        <f t="shared" si="28"/>
        <v>350</v>
      </c>
      <c r="AE56" s="5">
        <f t="shared" si="29"/>
        <v>105000</v>
      </c>
      <c r="AF56" s="8">
        <f t="shared" si="30"/>
        <v>0.669047619047619</v>
      </c>
      <c r="AG56" s="37">
        <f t="shared" si="31"/>
        <v>0.33095238095238094</v>
      </c>
      <c r="AH56" s="36"/>
      <c r="AI56" s="39"/>
      <c r="AK56" s="40"/>
      <c r="AL56" s="40"/>
      <c r="AM56" s="40"/>
      <c r="AN56" s="41"/>
    </row>
    <row r="57" spans="1:40" x14ac:dyDescent="0.3">
      <c r="A57" s="4">
        <v>56</v>
      </c>
      <c r="B57" t="s">
        <v>92</v>
      </c>
      <c r="C57">
        <v>36</v>
      </c>
      <c r="D57" s="5" t="s">
        <v>28</v>
      </c>
      <c r="E57" s="4">
        <v>74.166666666666671</v>
      </c>
      <c r="F57">
        <v>207.5</v>
      </c>
      <c r="G57" s="35">
        <f t="shared" si="32"/>
        <v>281.66666666666669</v>
      </c>
      <c r="H57" s="3">
        <f t="shared" si="33"/>
        <v>0.26331360946745563</v>
      </c>
      <c r="I57" s="4">
        <v>97.5</v>
      </c>
      <c r="J57">
        <v>214.16666666666669</v>
      </c>
      <c r="K57">
        <f t="shared" si="34"/>
        <v>311.66666666666669</v>
      </c>
      <c r="L57" s="5">
        <f t="shared" si="35"/>
        <v>0.31283422459893045</v>
      </c>
      <c r="M57" s="6"/>
      <c r="N57" s="7"/>
      <c r="O57" s="4"/>
      <c r="S57">
        <v>40</v>
      </c>
      <c r="T57" t="e">
        <f t="shared" si="24"/>
        <v>#DIV/0!</v>
      </c>
      <c r="U57" s="5" t="e">
        <f t="shared" si="25"/>
        <v>#DIV/0!</v>
      </c>
      <c r="V57" s="4"/>
      <c r="Z57">
        <v>40</v>
      </c>
      <c r="AA57" t="e">
        <f t="shared" si="36"/>
        <v>#DIV/0!</v>
      </c>
      <c r="AB57" s="5" t="e">
        <f t="shared" si="37"/>
        <v>#DIV/0!</v>
      </c>
      <c r="AC57" s="4"/>
      <c r="AD57" t="e">
        <f t="shared" si="28"/>
        <v>#DIV/0!</v>
      </c>
      <c r="AE57" s="5" t="e">
        <f t="shared" si="29"/>
        <v>#DIV/0!</v>
      </c>
      <c r="AF57" s="8" t="e">
        <f t="shared" si="30"/>
        <v>#DIV/0!</v>
      </c>
      <c r="AG57" s="37" t="e">
        <f t="shared" si="31"/>
        <v>#DIV/0!</v>
      </c>
      <c r="AH57" s="36"/>
      <c r="AI57" s="39"/>
      <c r="AK57" s="40"/>
      <c r="AL57" s="40"/>
      <c r="AM57" s="40"/>
      <c r="AN57" s="41"/>
    </row>
    <row r="58" spans="1:40" x14ac:dyDescent="0.3">
      <c r="A58" s="4">
        <v>57</v>
      </c>
      <c r="B58" t="s">
        <v>92</v>
      </c>
      <c r="C58">
        <v>36</v>
      </c>
      <c r="D58" s="5" t="s">
        <v>77</v>
      </c>
      <c r="E58" s="4">
        <v>74.166666666666671</v>
      </c>
      <c r="F58">
        <v>207.5</v>
      </c>
      <c r="G58" s="35">
        <f t="shared" si="32"/>
        <v>281.66666666666669</v>
      </c>
      <c r="H58" s="3">
        <f t="shared" si="33"/>
        <v>0.26331360946745563</v>
      </c>
      <c r="I58" s="4">
        <v>97.5</v>
      </c>
      <c r="J58">
        <v>214.16666666666669</v>
      </c>
      <c r="K58">
        <f t="shared" si="34"/>
        <v>311.66666666666669</v>
      </c>
      <c r="L58" s="5">
        <f t="shared" si="35"/>
        <v>0.31283422459893045</v>
      </c>
      <c r="M58" s="6">
        <v>0.4465277777777778</v>
      </c>
      <c r="N58" s="7" t="s">
        <v>74</v>
      </c>
      <c r="O58" s="4">
        <v>1</v>
      </c>
      <c r="P58">
        <v>98</v>
      </c>
      <c r="Q58">
        <v>87</v>
      </c>
      <c r="R58">
        <v>73</v>
      </c>
      <c r="S58">
        <v>40</v>
      </c>
      <c r="T58">
        <f t="shared" si="24"/>
        <v>21.5</v>
      </c>
      <c r="U58" s="5">
        <f t="shared" si="25"/>
        <v>6450</v>
      </c>
      <c r="V58" s="4">
        <v>0</v>
      </c>
      <c r="W58">
        <v>0</v>
      </c>
      <c r="X58">
        <v>0</v>
      </c>
      <c r="Y58">
        <v>0</v>
      </c>
      <c r="Z58">
        <v>40</v>
      </c>
      <c r="AA58">
        <f t="shared" si="36"/>
        <v>0</v>
      </c>
      <c r="AB58" s="5">
        <f t="shared" si="37"/>
        <v>0</v>
      </c>
      <c r="AC58" s="4"/>
      <c r="AD58">
        <f t="shared" si="28"/>
        <v>21.5</v>
      </c>
      <c r="AE58" s="5">
        <f t="shared" si="29"/>
        <v>6450</v>
      </c>
      <c r="AF58" s="8">
        <f t="shared" si="30"/>
        <v>1</v>
      </c>
      <c r="AG58" s="37">
        <f t="shared" si="31"/>
        <v>0</v>
      </c>
      <c r="AH58" s="36"/>
      <c r="AI58" s="39"/>
      <c r="AK58" s="40"/>
      <c r="AL58" s="40"/>
      <c r="AM58" s="40"/>
      <c r="AN58" s="41"/>
    </row>
    <row r="59" spans="1:40" x14ac:dyDescent="0.3">
      <c r="A59" s="4">
        <v>58</v>
      </c>
      <c r="B59" t="s">
        <v>92</v>
      </c>
      <c r="C59">
        <v>36</v>
      </c>
      <c r="D59" s="5" t="s">
        <v>78</v>
      </c>
      <c r="E59" s="4">
        <v>74.166666666666671</v>
      </c>
      <c r="F59">
        <v>207.5</v>
      </c>
      <c r="G59" s="35">
        <f t="shared" si="32"/>
        <v>281.66666666666669</v>
      </c>
      <c r="H59" s="3">
        <f t="shared" si="33"/>
        <v>0.26331360946745563</v>
      </c>
      <c r="I59" s="4">
        <v>97.5</v>
      </c>
      <c r="J59">
        <v>214.16666666666669</v>
      </c>
      <c r="K59">
        <f t="shared" si="34"/>
        <v>311.66666666666669</v>
      </c>
      <c r="L59" s="5">
        <f t="shared" si="35"/>
        <v>0.31283422459893045</v>
      </c>
      <c r="M59" s="6">
        <v>0.45347222222222222</v>
      </c>
      <c r="N59" s="7" t="s">
        <v>79</v>
      </c>
      <c r="O59" s="4">
        <v>2</v>
      </c>
      <c r="P59">
        <v>42</v>
      </c>
      <c r="Q59">
        <v>33</v>
      </c>
      <c r="R59">
        <v>19</v>
      </c>
      <c r="S59">
        <v>40</v>
      </c>
      <c r="T59">
        <f t="shared" si="24"/>
        <v>78.333333333333329</v>
      </c>
      <c r="U59" s="5">
        <f t="shared" si="25"/>
        <v>23500</v>
      </c>
      <c r="V59" s="4">
        <v>1</v>
      </c>
      <c r="W59">
        <v>0</v>
      </c>
      <c r="X59">
        <v>6</v>
      </c>
      <c r="Y59">
        <v>3</v>
      </c>
      <c r="Z59">
        <v>40</v>
      </c>
      <c r="AA59">
        <f t="shared" si="36"/>
        <v>0.75</v>
      </c>
      <c r="AB59" s="5">
        <f t="shared" si="37"/>
        <v>225</v>
      </c>
      <c r="AC59" s="4"/>
      <c r="AD59">
        <f t="shared" si="28"/>
        <v>79.083333333333329</v>
      </c>
      <c r="AE59" s="5">
        <f t="shared" si="29"/>
        <v>23725</v>
      </c>
      <c r="AF59" s="8">
        <f t="shared" si="30"/>
        <v>0.99051633298208641</v>
      </c>
      <c r="AG59" s="37">
        <f t="shared" si="31"/>
        <v>9.4836670179135937E-3</v>
      </c>
      <c r="AH59" s="36"/>
      <c r="AI59" s="39"/>
      <c r="AK59" s="40"/>
      <c r="AL59" s="40"/>
      <c r="AM59" s="40"/>
      <c r="AN59" s="41"/>
    </row>
    <row r="60" spans="1:40" x14ac:dyDescent="0.3">
      <c r="A60" s="4">
        <v>59</v>
      </c>
      <c r="B60" t="s">
        <v>92</v>
      </c>
      <c r="C60">
        <v>36</v>
      </c>
      <c r="D60" s="5" t="s">
        <v>29</v>
      </c>
      <c r="E60" s="4">
        <v>74.166666666666671</v>
      </c>
      <c r="F60">
        <v>207.5</v>
      </c>
      <c r="G60" s="35">
        <f t="shared" si="32"/>
        <v>281.66666666666669</v>
      </c>
      <c r="H60" s="3">
        <f t="shared" si="33"/>
        <v>0.26331360946745563</v>
      </c>
      <c r="I60" s="4">
        <v>97.5</v>
      </c>
      <c r="J60">
        <v>214.16666666666669</v>
      </c>
      <c r="K60">
        <f t="shared" si="34"/>
        <v>311.66666666666669</v>
      </c>
      <c r="L60" s="5">
        <f t="shared" si="35"/>
        <v>0.31283422459893045</v>
      </c>
      <c r="M60" s="6">
        <v>0.45694444444444443</v>
      </c>
      <c r="N60" s="54" t="s">
        <v>42</v>
      </c>
      <c r="O60" s="4">
        <v>0</v>
      </c>
      <c r="P60">
        <v>0</v>
      </c>
      <c r="Q60">
        <v>0</v>
      </c>
      <c r="R60">
        <v>0</v>
      </c>
      <c r="S60">
        <v>40</v>
      </c>
      <c r="T60">
        <f t="shared" si="24"/>
        <v>0</v>
      </c>
      <c r="U60" s="5">
        <f t="shared" si="25"/>
        <v>0</v>
      </c>
      <c r="V60" s="4">
        <v>0</v>
      </c>
      <c r="W60">
        <v>0</v>
      </c>
      <c r="X60">
        <v>0</v>
      </c>
      <c r="Y60">
        <v>0</v>
      </c>
      <c r="Z60">
        <v>40</v>
      </c>
      <c r="AA60">
        <f t="shared" si="36"/>
        <v>0</v>
      </c>
      <c r="AB60" s="5">
        <f t="shared" si="37"/>
        <v>0</v>
      </c>
      <c r="AC60" s="4"/>
      <c r="AD60">
        <f t="shared" si="28"/>
        <v>0</v>
      </c>
      <c r="AE60" s="5">
        <f t="shared" si="29"/>
        <v>0</v>
      </c>
      <c r="AF60" s="8" t="e">
        <f t="shared" si="30"/>
        <v>#DIV/0!</v>
      </c>
      <c r="AG60" s="37" t="e">
        <f t="shared" si="31"/>
        <v>#DIV/0!</v>
      </c>
      <c r="AH60" s="36"/>
      <c r="AI60" s="39"/>
      <c r="AK60" s="40"/>
      <c r="AL60" s="40"/>
      <c r="AM60" s="40"/>
      <c r="AN60" s="41"/>
    </row>
    <row r="61" spans="1:40" x14ac:dyDescent="0.3">
      <c r="A61" s="4">
        <v>60</v>
      </c>
      <c r="B61" t="s">
        <v>92</v>
      </c>
      <c r="C61">
        <v>36</v>
      </c>
      <c r="D61" s="5" t="s">
        <v>80</v>
      </c>
      <c r="E61" s="4">
        <v>74.166666666666671</v>
      </c>
      <c r="F61">
        <v>207.5</v>
      </c>
      <c r="G61" s="35">
        <f t="shared" si="32"/>
        <v>281.66666666666669</v>
      </c>
      <c r="H61" s="3">
        <f t="shared" si="33"/>
        <v>0.26331360946745563</v>
      </c>
      <c r="I61" s="4">
        <v>97.5</v>
      </c>
      <c r="J61">
        <v>214.16666666666669</v>
      </c>
      <c r="K61">
        <f t="shared" si="34"/>
        <v>311.66666666666669</v>
      </c>
      <c r="L61" s="5">
        <f t="shared" si="35"/>
        <v>0.31283422459893045</v>
      </c>
      <c r="M61" s="6">
        <v>0.46180555555555558</v>
      </c>
      <c r="N61" s="7" t="s">
        <v>74</v>
      </c>
      <c r="O61" s="4">
        <v>2</v>
      </c>
      <c r="P61">
        <v>27</v>
      </c>
      <c r="Q61">
        <v>12</v>
      </c>
      <c r="R61">
        <v>22</v>
      </c>
      <c r="S61">
        <v>40</v>
      </c>
      <c r="T61">
        <f t="shared" si="24"/>
        <v>50.833333333333329</v>
      </c>
      <c r="U61" s="5">
        <f t="shared" si="25"/>
        <v>15249.999999999998</v>
      </c>
      <c r="V61" s="4">
        <v>0</v>
      </c>
      <c r="W61">
        <v>0</v>
      </c>
      <c r="X61">
        <v>0</v>
      </c>
      <c r="Y61">
        <v>0</v>
      </c>
      <c r="Z61">
        <v>40</v>
      </c>
      <c r="AA61">
        <f t="shared" si="36"/>
        <v>0</v>
      </c>
      <c r="AB61" s="5">
        <f t="shared" si="37"/>
        <v>0</v>
      </c>
      <c r="AC61" s="4"/>
      <c r="AD61">
        <f t="shared" si="28"/>
        <v>50.833333333333329</v>
      </c>
      <c r="AE61" s="5">
        <f t="shared" si="29"/>
        <v>15249.999999999998</v>
      </c>
      <c r="AF61" s="8">
        <f t="shared" si="30"/>
        <v>1</v>
      </c>
      <c r="AG61" s="37">
        <f t="shared" si="31"/>
        <v>0</v>
      </c>
      <c r="AH61" s="36"/>
      <c r="AI61" s="39"/>
      <c r="AK61" s="40"/>
      <c r="AL61" s="40"/>
      <c r="AM61" s="40"/>
      <c r="AN61" s="41"/>
    </row>
    <row r="62" spans="1:40" ht="15" thickBot="1" x14ac:dyDescent="0.35">
      <c r="A62" s="4">
        <v>61</v>
      </c>
      <c r="B62" t="s">
        <v>92</v>
      </c>
      <c r="C62">
        <v>36</v>
      </c>
      <c r="D62" s="5" t="s">
        <v>81</v>
      </c>
      <c r="E62" s="4">
        <v>74.166666666666671</v>
      </c>
      <c r="F62">
        <v>207.5</v>
      </c>
      <c r="G62" s="35">
        <f t="shared" si="32"/>
        <v>281.66666666666669</v>
      </c>
      <c r="H62" s="3">
        <f t="shared" si="33"/>
        <v>0.26331360946745563</v>
      </c>
      <c r="I62" s="4">
        <v>97.5</v>
      </c>
      <c r="J62">
        <v>214.16666666666669</v>
      </c>
      <c r="K62">
        <f t="shared" si="34"/>
        <v>311.66666666666669</v>
      </c>
      <c r="L62" s="5">
        <f t="shared" si="35"/>
        <v>0.31283422459893045</v>
      </c>
      <c r="M62" s="6">
        <v>0.46597222222222223</v>
      </c>
      <c r="N62" s="7" t="s">
        <v>60</v>
      </c>
      <c r="O62" s="4">
        <v>0</v>
      </c>
      <c r="P62">
        <v>0</v>
      </c>
      <c r="Q62">
        <v>0</v>
      </c>
      <c r="R62">
        <v>0</v>
      </c>
      <c r="S62">
        <v>40</v>
      </c>
      <c r="T62">
        <f t="shared" si="24"/>
        <v>0</v>
      </c>
      <c r="U62" s="5">
        <f t="shared" si="25"/>
        <v>0</v>
      </c>
      <c r="V62" s="4">
        <v>2</v>
      </c>
      <c r="W62">
        <v>255</v>
      </c>
      <c r="X62">
        <v>347</v>
      </c>
      <c r="Y62">
        <v>255</v>
      </c>
      <c r="Z62">
        <v>40</v>
      </c>
      <c r="AA62">
        <f t="shared" si="36"/>
        <v>714.16666666666674</v>
      </c>
      <c r="AB62" s="5">
        <f t="shared" si="37"/>
        <v>214250.00000000003</v>
      </c>
      <c r="AC62" s="4"/>
      <c r="AD62">
        <f t="shared" si="28"/>
        <v>714.16666666666674</v>
      </c>
      <c r="AE62" s="5">
        <f t="shared" si="29"/>
        <v>214250.00000000003</v>
      </c>
      <c r="AF62" s="8">
        <f t="shared" si="30"/>
        <v>0</v>
      </c>
      <c r="AG62" s="37">
        <f t="shared" si="31"/>
        <v>1</v>
      </c>
      <c r="AH62" s="36"/>
      <c r="AI62" s="39"/>
      <c r="AK62" s="40"/>
      <c r="AL62" s="40"/>
      <c r="AM62" s="40"/>
      <c r="AN62" s="41"/>
    </row>
    <row r="63" spans="1:40" s="15" customFormat="1" x14ac:dyDescent="0.3">
      <c r="A63" s="13">
        <v>62</v>
      </c>
      <c r="B63" s="15" t="s">
        <v>93</v>
      </c>
      <c r="C63" s="15">
        <v>36</v>
      </c>
      <c r="D63" s="14" t="s">
        <v>31</v>
      </c>
      <c r="E63" s="13">
        <v>6.85</v>
      </c>
      <c r="F63" s="15">
        <v>19.416666666666668</v>
      </c>
      <c r="G63" s="42">
        <f t="shared" ref="G63" si="38">SUM(E63:F63)</f>
        <v>26.266666666666666</v>
      </c>
      <c r="H63" s="18">
        <f t="shared" ref="H63" si="39">E63/G63</f>
        <v>0.26078680203045684</v>
      </c>
      <c r="I63" s="13">
        <v>7.8666666666666671</v>
      </c>
      <c r="J63" s="15">
        <v>19.583333333333332</v>
      </c>
      <c r="K63" s="15">
        <f t="shared" ref="K63" si="40">SUM(I63:J63)</f>
        <v>27.45</v>
      </c>
      <c r="L63" s="14">
        <f t="shared" ref="L63" si="41">I63/K63</f>
        <v>0.28658166363084397</v>
      </c>
      <c r="M63" s="11">
        <v>8.8888888888888892E-2</v>
      </c>
      <c r="N63" s="12" t="s">
        <v>60</v>
      </c>
      <c r="O63" s="13">
        <v>0</v>
      </c>
      <c r="P63" s="15">
        <v>0</v>
      </c>
      <c r="Q63" s="15">
        <v>0</v>
      </c>
      <c r="R63" s="15">
        <v>0</v>
      </c>
      <c r="S63" s="15">
        <v>40</v>
      </c>
      <c r="T63" s="15">
        <f t="shared" si="24"/>
        <v>0</v>
      </c>
      <c r="U63" s="14">
        <f t="shared" si="25"/>
        <v>0</v>
      </c>
      <c r="V63" s="13">
        <v>2</v>
      </c>
      <c r="W63" s="15">
        <v>19</v>
      </c>
      <c r="X63" s="15">
        <v>19</v>
      </c>
      <c r="Y63" s="15">
        <v>14</v>
      </c>
      <c r="Z63" s="15">
        <v>40</v>
      </c>
      <c r="AA63" s="15">
        <f t="shared" si="36"/>
        <v>43.333333333333329</v>
      </c>
      <c r="AB63" s="14">
        <f t="shared" si="37"/>
        <v>12999.999999999998</v>
      </c>
      <c r="AC63" s="13"/>
      <c r="AD63" s="15">
        <v>43.333333333333329</v>
      </c>
      <c r="AE63" s="14">
        <v>12999.999999999998</v>
      </c>
      <c r="AF63" s="44">
        <v>0</v>
      </c>
      <c r="AG63" s="45">
        <v>1</v>
      </c>
      <c r="AI63" s="47"/>
      <c r="AK63" s="48"/>
      <c r="AL63" s="48"/>
      <c r="AM63" s="48"/>
      <c r="AN63" s="49"/>
    </row>
    <row r="64" spans="1:40" x14ac:dyDescent="0.3">
      <c r="A64" s="4">
        <v>63</v>
      </c>
      <c r="B64" t="s">
        <v>93</v>
      </c>
      <c r="C64">
        <v>36</v>
      </c>
      <c r="D64" s="5" t="s">
        <v>32</v>
      </c>
      <c r="E64" s="4">
        <v>6.85</v>
      </c>
      <c r="F64">
        <v>19.416666666666668</v>
      </c>
      <c r="G64" s="35">
        <f t="shared" ref="G64:G82" si="42">SUM(E64:F64)</f>
        <v>26.266666666666666</v>
      </c>
      <c r="H64" s="3">
        <f t="shared" ref="H64:H82" si="43">E64/G64</f>
        <v>0.26078680203045684</v>
      </c>
      <c r="I64" s="4">
        <v>7.8666666666666671</v>
      </c>
      <c r="J64">
        <v>19.583333333333332</v>
      </c>
      <c r="K64">
        <f t="shared" ref="K64:K82" si="44">SUM(I64:J64)</f>
        <v>27.45</v>
      </c>
      <c r="L64" s="5">
        <f t="shared" ref="L64:L82" si="45">I64/K64</f>
        <v>0.28658166363084397</v>
      </c>
      <c r="M64" s="6">
        <v>9.4444444444444442E-2</v>
      </c>
      <c r="N64" s="7" t="s">
        <v>42</v>
      </c>
      <c r="O64" s="4">
        <v>0</v>
      </c>
      <c r="P64">
        <v>0</v>
      </c>
      <c r="Q64">
        <v>0</v>
      </c>
      <c r="R64">
        <v>0</v>
      </c>
      <c r="S64">
        <v>40</v>
      </c>
      <c r="T64">
        <f t="shared" ref="T64:T82" si="46">AVERAGE(P64:R64)*10^$O64/S64</f>
        <v>0</v>
      </c>
      <c r="U64" s="5">
        <f t="shared" ref="U64:U82" si="47">T64*300</f>
        <v>0</v>
      </c>
      <c r="V64" s="4">
        <v>0</v>
      </c>
      <c r="W64">
        <v>0</v>
      </c>
      <c r="X64">
        <v>0</v>
      </c>
      <c r="Y64">
        <v>0</v>
      </c>
      <c r="Z64">
        <v>40</v>
      </c>
      <c r="AA64">
        <f t="shared" si="36"/>
        <v>0</v>
      </c>
      <c r="AB64" s="5">
        <f t="shared" si="37"/>
        <v>0</v>
      </c>
      <c r="AC64" s="4"/>
      <c r="AD64">
        <v>0</v>
      </c>
      <c r="AE64" s="5">
        <v>0</v>
      </c>
      <c r="AF64" s="8" t="e">
        <v>#DIV/0!</v>
      </c>
      <c r="AG64" s="37" t="e">
        <v>#DIV/0!</v>
      </c>
      <c r="AI64" s="39"/>
      <c r="AK64" s="40"/>
      <c r="AL64" s="40"/>
      <c r="AM64" s="40"/>
      <c r="AN64" s="41"/>
    </row>
    <row r="65" spans="1:40" x14ac:dyDescent="0.3">
      <c r="A65" s="4">
        <v>64</v>
      </c>
      <c r="B65" t="s">
        <v>93</v>
      </c>
      <c r="C65">
        <v>36</v>
      </c>
      <c r="D65" s="5" t="s">
        <v>33</v>
      </c>
      <c r="E65" s="4">
        <v>6.85</v>
      </c>
      <c r="F65">
        <v>19.416666666666668</v>
      </c>
      <c r="G65" s="35">
        <f t="shared" si="42"/>
        <v>26.266666666666666</v>
      </c>
      <c r="H65" s="3">
        <f t="shared" si="43"/>
        <v>0.26078680203045684</v>
      </c>
      <c r="I65" s="4">
        <v>7.8666666666666671</v>
      </c>
      <c r="J65">
        <v>19.583333333333332</v>
      </c>
      <c r="K65">
        <f t="shared" si="44"/>
        <v>27.45</v>
      </c>
      <c r="L65" s="5">
        <f t="shared" si="45"/>
        <v>0.28658166363084397</v>
      </c>
      <c r="M65" s="19">
        <v>0.10555555555555556</v>
      </c>
      <c r="N65" s="5" t="s">
        <v>60</v>
      </c>
      <c r="O65" s="4">
        <v>0</v>
      </c>
      <c r="P65">
        <v>0</v>
      </c>
      <c r="Q65">
        <v>0</v>
      </c>
      <c r="R65">
        <v>0</v>
      </c>
      <c r="S65">
        <v>40</v>
      </c>
      <c r="T65">
        <f t="shared" si="46"/>
        <v>0</v>
      </c>
      <c r="U65" s="5">
        <f t="shared" si="47"/>
        <v>0</v>
      </c>
      <c r="V65" s="4">
        <v>2</v>
      </c>
      <c r="W65">
        <v>52</v>
      </c>
      <c r="X65">
        <v>66</v>
      </c>
      <c r="Y65">
        <v>65</v>
      </c>
      <c r="Z65">
        <v>40</v>
      </c>
      <c r="AA65">
        <f t="shared" si="36"/>
        <v>152.5</v>
      </c>
      <c r="AB65" s="5">
        <f t="shared" si="37"/>
        <v>45750</v>
      </c>
      <c r="AC65" s="4"/>
      <c r="AD65">
        <v>152.5</v>
      </c>
      <c r="AE65" s="5">
        <v>45750</v>
      </c>
      <c r="AF65">
        <v>0</v>
      </c>
      <c r="AG65">
        <v>1</v>
      </c>
      <c r="AI65" s="39"/>
      <c r="AK65" s="40"/>
      <c r="AL65" s="40"/>
      <c r="AM65" s="40"/>
      <c r="AN65" s="41"/>
    </row>
    <row r="66" spans="1:40" x14ac:dyDescent="0.3">
      <c r="A66" s="4">
        <v>65</v>
      </c>
      <c r="B66" t="s">
        <v>93</v>
      </c>
      <c r="C66">
        <v>36</v>
      </c>
      <c r="D66" s="5" t="s">
        <v>25</v>
      </c>
      <c r="E66" s="4">
        <v>6.85</v>
      </c>
      <c r="F66">
        <v>19.416666666666668</v>
      </c>
      <c r="G66" s="35">
        <f t="shared" si="42"/>
        <v>26.266666666666666</v>
      </c>
      <c r="H66" s="3">
        <f t="shared" si="43"/>
        <v>0.26078680203045684</v>
      </c>
      <c r="I66" s="4">
        <v>7.8666666666666671</v>
      </c>
      <c r="J66">
        <v>19.583333333333332</v>
      </c>
      <c r="K66">
        <f t="shared" si="44"/>
        <v>27.45</v>
      </c>
      <c r="L66" s="5">
        <f t="shared" si="45"/>
        <v>0.28658166363084397</v>
      </c>
      <c r="M66" s="19">
        <v>0.1111111111111111</v>
      </c>
      <c r="N66" s="5" t="s">
        <v>42</v>
      </c>
      <c r="O66" s="4">
        <v>0</v>
      </c>
      <c r="P66">
        <v>0</v>
      </c>
      <c r="Q66">
        <v>0</v>
      </c>
      <c r="R66">
        <v>0</v>
      </c>
      <c r="S66">
        <v>40</v>
      </c>
      <c r="T66">
        <f t="shared" si="46"/>
        <v>0</v>
      </c>
      <c r="U66" s="5">
        <f t="shared" si="47"/>
        <v>0</v>
      </c>
      <c r="V66" s="4">
        <v>0</v>
      </c>
      <c r="W66">
        <v>0</v>
      </c>
      <c r="X66">
        <v>0</v>
      </c>
      <c r="Y66">
        <v>0</v>
      </c>
      <c r="Z66">
        <v>40</v>
      </c>
      <c r="AA66">
        <f t="shared" si="36"/>
        <v>0</v>
      </c>
      <c r="AB66" s="5">
        <f t="shared" si="37"/>
        <v>0</v>
      </c>
      <c r="AC66" s="4"/>
      <c r="AD66">
        <v>0</v>
      </c>
      <c r="AE66" s="5">
        <v>0</v>
      </c>
      <c r="AF66" t="e">
        <v>#DIV/0!</v>
      </c>
      <c r="AG66" t="e">
        <v>#DIV/0!</v>
      </c>
      <c r="AI66" s="39"/>
      <c r="AK66" s="40"/>
      <c r="AL66" s="40"/>
      <c r="AM66" s="40"/>
      <c r="AN66" s="41"/>
    </row>
    <row r="67" spans="1:40" x14ac:dyDescent="0.3">
      <c r="A67" s="4">
        <v>66</v>
      </c>
      <c r="B67" t="s">
        <v>93</v>
      </c>
      <c r="C67">
        <v>36</v>
      </c>
      <c r="D67" s="5" t="s">
        <v>41</v>
      </c>
      <c r="E67" s="4">
        <v>6.85</v>
      </c>
      <c r="F67">
        <v>19.416666666666668</v>
      </c>
      <c r="G67" s="35">
        <f t="shared" si="42"/>
        <v>26.266666666666666</v>
      </c>
      <c r="H67" s="3">
        <f t="shared" si="43"/>
        <v>0.26078680203045684</v>
      </c>
      <c r="I67" s="4">
        <v>7.8666666666666671</v>
      </c>
      <c r="J67">
        <v>19.583333333333332</v>
      </c>
      <c r="K67">
        <f t="shared" si="44"/>
        <v>27.45</v>
      </c>
      <c r="L67" s="5">
        <f t="shared" si="45"/>
        <v>0.28658166363084397</v>
      </c>
      <c r="M67" s="19">
        <v>0.11527777777777777</v>
      </c>
      <c r="N67" s="5" t="s">
        <v>42</v>
      </c>
      <c r="O67" s="4">
        <v>0</v>
      </c>
      <c r="P67">
        <v>0</v>
      </c>
      <c r="Q67">
        <v>0</v>
      </c>
      <c r="R67">
        <v>0</v>
      </c>
      <c r="S67">
        <v>40</v>
      </c>
      <c r="T67">
        <f t="shared" si="46"/>
        <v>0</v>
      </c>
      <c r="U67" s="5">
        <f t="shared" si="47"/>
        <v>0</v>
      </c>
      <c r="V67" s="4">
        <v>0</v>
      </c>
      <c r="W67">
        <v>0</v>
      </c>
      <c r="X67">
        <v>0</v>
      </c>
      <c r="Y67">
        <v>0</v>
      </c>
      <c r="Z67">
        <v>40</v>
      </c>
      <c r="AA67">
        <f t="shared" si="36"/>
        <v>0</v>
      </c>
      <c r="AB67" s="5">
        <f t="shared" si="37"/>
        <v>0</v>
      </c>
      <c r="AC67" s="4"/>
      <c r="AD67">
        <v>0</v>
      </c>
      <c r="AE67" s="5">
        <v>0</v>
      </c>
      <c r="AF67" t="e">
        <v>#DIV/0!</v>
      </c>
      <c r="AG67" t="e">
        <v>#DIV/0!</v>
      </c>
      <c r="AI67" s="39"/>
      <c r="AK67" s="40"/>
      <c r="AL67" s="40"/>
      <c r="AM67" s="40"/>
      <c r="AN67" s="41"/>
    </row>
    <row r="68" spans="1:40" x14ac:dyDescent="0.3">
      <c r="A68" s="4">
        <v>67</v>
      </c>
      <c r="B68" t="s">
        <v>93</v>
      </c>
      <c r="C68">
        <v>36</v>
      </c>
      <c r="D68" s="5" t="s">
        <v>35</v>
      </c>
      <c r="E68" s="4">
        <v>6.85</v>
      </c>
      <c r="F68">
        <v>19.416666666666668</v>
      </c>
      <c r="G68" s="35">
        <f t="shared" si="42"/>
        <v>26.266666666666666</v>
      </c>
      <c r="H68" s="3">
        <f t="shared" si="43"/>
        <v>0.26078680203045684</v>
      </c>
      <c r="I68" s="4">
        <v>7.8666666666666671</v>
      </c>
      <c r="J68">
        <v>19.583333333333332</v>
      </c>
      <c r="K68">
        <f t="shared" si="44"/>
        <v>27.45</v>
      </c>
      <c r="L68" s="5">
        <f t="shared" si="45"/>
        <v>0.28658166363084397</v>
      </c>
      <c r="M68" s="19">
        <v>0.12083333333333333</v>
      </c>
      <c r="N68" s="5" t="s">
        <v>42</v>
      </c>
      <c r="O68" s="4">
        <v>0</v>
      </c>
      <c r="P68">
        <v>0</v>
      </c>
      <c r="Q68">
        <v>0</v>
      </c>
      <c r="R68">
        <v>0</v>
      </c>
      <c r="S68">
        <v>40</v>
      </c>
      <c r="T68">
        <f t="shared" si="46"/>
        <v>0</v>
      </c>
      <c r="U68" s="5">
        <f t="shared" si="47"/>
        <v>0</v>
      </c>
      <c r="V68" s="4">
        <v>0</v>
      </c>
      <c r="W68">
        <v>0</v>
      </c>
      <c r="X68">
        <v>0</v>
      </c>
      <c r="Y68">
        <v>0</v>
      </c>
      <c r="Z68">
        <v>40</v>
      </c>
      <c r="AA68">
        <f t="shared" si="36"/>
        <v>0</v>
      </c>
      <c r="AB68" s="5">
        <f t="shared" si="37"/>
        <v>0</v>
      </c>
      <c r="AC68" s="4"/>
      <c r="AD68">
        <v>0</v>
      </c>
      <c r="AE68" s="5">
        <v>0</v>
      </c>
      <c r="AF68" t="e">
        <v>#DIV/0!</v>
      </c>
      <c r="AG68" t="e">
        <v>#DIV/0!</v>
      </c>
      <c r="AI68" s="39"/>
      <c r="AK68" s="40"/>
      <c r="AL68" s="40"/>
      <c r="AM68" s="40"/>
      <c r="AN68" s="41"/>
    </row>
    <row r="69" spans="1:40" x14ac:dyDescent="0.3">
      <c r="A69" s="4">
        <v>68</v>
      </c>
      <c r="B69" t="s">
        <v>93</v>
      </c>
      <c r="C69">
        <v>36</v>
      </c>
      <c r="D69" s="5" t="s">
        <v>26</v>
      </c>
      <c r="E69" s="4">
        <v>6.85</v>
      </c>
      <c r="F69">
        <v>19.416666666666668</v>
      </c>
      <c r="G69" s="35">
        <f t="shared" si="42"/>
        <v>26.266666666666666</v>
      </c>
      <c r="H69" s="3">
        <f t="shared" si="43"/>
        <v>0.26078680203045684</v>
      </c>
      <c r="I69" s="4">
        <v>7.8666666666666671</v>
      </c>
      <c r="J69">
        <v>19.583333333333332</v>
      </c>
      <c r="K69">
        <f t="shared" si="44"/>
        <v>27.45</v>
      </c>
      <c r="L69" s="5">
        <f t="shared" si="45"/>
        <v>0.28658166363084397</v>
      </c>
      <c r="M69" s="19">
        <v>0.12569444444444444</v>
      </c>
      <c r="N69" s="5" t="s">
        <v>42</v>
      </c>
      <c r="O69" s="4">
        <v>0</v>
      </c>
      <c r="P69">
        <v>0</v>
      </c>
      <c r="Q69">
        <v>0</v>
      </c>
      <c r="R69">
        <v>0</v>
      </c>
      <c r="S69">
        <v>40</v>
      </c>
      <c r="T69">
        <f t="shared" si="46"/>
        <v>0</v>
      </c>
      <c r="U69" s="5">
        <f t="shared" si="47"/>
        <v>0</v>
      </c>
      <c r="V69" s="4">
        <v>0</v>
      </c>
      <c r="W69">
        <v>0</v>
      </c>
      <c r="X69">
        <v>0</v>
      </c>
      <c r="Y69">
        <v>0</v>
      </c>
      <c r="Z69">
        <v>40</v>
      </c>
      <c r="AA69">
        <f t="shared" si="36"/>
        <v>0</v>
      </c>
      <c r="AB69" s="5">
        <f t="shared" si="37"/>
        <v>0</v>
      </c>
      <c r="AC69" s="4"/>
      <c r="AD69">
        <v>0</v>
      </c>
      <c r="AE69" s="5">
        <v>0</v>
      </c>
      <c r="AF69" t="e">
        <v>#DIV/0!</v>
      </c>
      <c r="AG69" t="e">
        <v>#DIV/0!</v>
      </c>
      <c r="AI69" s="39"/>
      <c r="AK69" s="40"/>
      <c r="AL69" s="40"/>
      <c r="AM69" s="40"/>
      <c r="AN69" s="41"/>
    </row>
    <row r="70" spans="1:40" x14ac:dyDescent="0.3">
      <c r="A70" s="4">
        <v>69</v>
      </c>
      <c r="B70" t="s">
        <v>93</v>
      </c>
      <c r="C70">
        <v>36</v>
      </c>
      <c r="D70" s="5" t="s">
        <v>36</v>
      </c>
      <c r="E70" s="4">
        <v>6.85</v>
      </c>
      <c r="F70">
        <v>19.416666666666668</v>
      </c>
      <c r="G70" s="35">
        <f t="shared" si="42"/>
        <v>26.266666666666666</v>
      </c>
      <c r="H70" s="3">
        <f t="shared" si="43"/>
        <v>0.26078680203045684</v>
      </c>
      <c r="I70" s="4">
        <v>7.8666666666666671</v>
      </c>
      <c r="J70">
        <v>19.583333333333332</v>
      </c>
      <c r="K70">
        <f t="shared" si="44"/>
        <v>27.45</v>
      </c>
      <c r="L70" s="5">
        <f t="shared" si="45"/>
        <v>0.28658166363084397</v>
      </c>
      <c r="M70" s="19">
        <v>0.13055555555555556</v>
      </c>
      <c r="N70" s="5" t="s">
        <v>42</v>
      </c>
      <c r="O70" s="4">
        <v>0</v>
      </c>
      <c r="P70">
        <v>0</v>
      </c>
      <c r="Q70">
        <v>0</v>
      </c>
      <c r="R70">
        <v>0</v>
      </c>
      <c r="S70">
        <v>40</v>
      </c>
      <c r="T70">
        <f t="shared" si="46"/>
        <v>0</v>
      </c>
      <c r="U70" s="5">
        <f t="shared" si="47"/>
        <v>0</v>
      </c>
      <c r="V70" s="4">
        <v>0</v>
      </c>
      <c r="W70">
        <v>0</v>
      </c>
      <c r="X70">
        <v>0</v>
      </c>
      <c r="Y70">
        <v>0</v>
      </c>
      <c r="Z70">
        <v>40</v>
      </c>
      <c r="AA70">
        <f t="shared" si="36"/>
        <v>0</v>
      </c>
      <c r="AB70" s="5">
        <f t="shared" si="37"/>
        <v>0</v>
      </c>
      <c r="AC70" s="4"/>
      <c r="AD70">
        <v>0</v>
      </c>
      <c r="AE70" s="5">
        <v>0</v>
      </c>
      <c r="AF70" t="e">
        <v>#DIV/0!</v>
      </c>
      <c r="AG70" t="e">
        <v>#DIV/0!</v>
      </c>
      <c r="AI70" s="39"/>
      <c r="AK70" s="40"/>
      <c r="AL70" s="40"/>
      <c r="AM70" s="40"/>
      <c r="AN70" s="41"/>
    </row>
    <row r="71" spans="1:40" x14ac:dyDescent="0.3">
      <c r="A71" s="4">
        <v>70</v>
      </c>
      <c r="B71" t="s">
        <v>93</v>
      </c>
      <c r="C71">
        <v>36</v>
      </c>
      <c r="D71" s="5" t="s">
        <v>27</v>
      </c>
      <c r="E71" s="4">
        <v>6.85</v>
      </c>
      <c r="F71">
        <v>19.416666666666668</v>
      </c>
      <c r="G71" s="35">
        <f t="shared" si="42"/>
        <v>26.266666666666666</v>
      </c>
      <c r="H71" s="3">
        <f t="shared" si="43"/>
        <v>0.26078680203045684</v>
      </c>
      <c r="I71" s="4">
        <v>7.8666666666666671</v>
      </c>
      <c r="J71">
        <v>19.583333333333332</v>
      </c>
      <c r="K71">
        <f t="shared" si="44"/>
        <v>27.45</v>
      </c>
      <c r="L71" s="5">
        <f t="shared" si="45"/>
        <v>0.28658166363084397</v>
      </c>
      <c r="M71" s="19">
        <v>0.14027777777777778</v>
      </c>
      <c r="N71" s="5" t="s">
        <v>74</v>
      </c>
      <c r="O71" s="4">
        <v>0</v>
      </c>
      <c r="P71">
        <v>0</v>
      </c>
      <c r="Q71">
        <v>0</v>
      </c>
      <c r="R71">
        <v>0</v>
      </c>
      <c r="S71">
        <v>40</v>
      </c>
      <c r="T71">
        <f t="shared" si="46"/>
        <v>0</v>
      </c>
      <c r="U71" s="5">
        <f t="shared" si="47"/>
        <v>0</v>
      </c>
      <c r="V71" s="4">
        <v>0</v>
      </c>
      <c r="W71">
        <v>0</v>
      </c>
      <c r="X71">
        <v>0</v>
      </c>
      <c r="Y71">
        <v>0</v>
      </c>
      <c r="Z71">
        <v>40</v>
      </c>
      <c r="AA71">
        <f t="shared" si="36"/>
        <v>0</v>
      </c>
      <c r="AB71" s="5">
        <f t="shared" si="37"/>
        <v>0</v>
      </c>
      <c r="AC71" s="4"/>
      <c r="AD71">
        <v>0</v>
      </c>
      <c r="AE71" s="5">
        <v>0</v>
      </c>
      <c r="AF71" t="e">
        <v>#DIV/0!</v>
      </c>
      <c r="AG71" t="e">
        <v>#DIV/0!</v>
      </c>
      <c r="AI71" s="39"/>
      <c r="AK71" s="40"/>
      <c r="AL71" s="40"/>
      <c r="AM71" s="40"/>
      <c r="AN71" s="41"/>
    </row>
    <row r="72" spans="1:40" x14ac:dyDescent="0.3">
      <c r="A72" s="4">
        <v>71</v>
      </c>
      <c r="B72" t="s">
        <v>93</v>
      </c>
      <c r="C72">
        <v>36</v>
      </c>
      <c r="D72" s="5" t="s">
        <v>37</v>
      </c>
      <c r="E72" s="4">
        <v>6.85</v>
      </c>
      <c r="F72">
        <v>19.416666666666668</v>
      </c>
      <c r="G72" s="35">
        <f t="shared" si="42"/>
        <v>26.266666666666666</v>
      </c>
      <c r="H72" s="3">
        <f t="shared" si="43"/>
        <v>0.26078680203045684</v>
      </c>
      <c r="I72" s="4">
        <v>7.8666666666666671</v>
      </c>
      <c r="J72">
        <v>19.583333333333332</v>
      </c>
      <c r="K72">
        <f t="shared" si="44"/>
        <v>27.45</v>
      </c>
      <c r="L72" s="5">
        <f t="shared" si="45"/>
        <v>0.28658166363084397</v>
      </c>
      <c r="M72" s="19">
        <v>0.14583333333333334</v>
      </c>
      <c r="N72" s="5" t="s">
        <v>60</v>
      </c>
      <c r="O72" s="4">
        <v>0</v>
      </c>
      <c r="P72">
        <v>0</v>
      </c>
      <c r="Q72">
        <v>0</v>
      </c>
      <c r="R72">
        <v>0</v>
      </c>
      <c r="S72">
        <v>40</v>
      </c>
      <c r="T72">
        <f t="shared" si="46"/>
        <v>0</v>
      </c>
      <c r="U72" s="5">
        <f t="shared" si="47"/>
        <v>0</v>
      </c>
      <c r="V72" s="4">
        <v>2</v>
      </c>
      <c r="W72">
        <v>14</v>
      </c>
      <c r="X72">
        <v>16</v>
      </c>
      <c r="Y72">
        <v>6</v>
      </c>
      <c r="Z72">
        <v>40</v>
      </c>
      <c r="AA72">
        <f t="shared" si="36"/>
        <v>30</v>
      </c>
      <c r="AB72" s="5">
        <f t="shared" si="37"/>
        <v>9000</v>
      </c>
      <c r="AC72" s="4"/>
      <c r="AD72">
        <v>30</v>
      </c>
      <c r="AE72" s="5">
        <v>9000</v>
      </c>
      <c r="AF72">
        <v>0</v>
      </c>
      <c r="AG72">
        <v>1</v>
      </c>
      <c r="AI72" s="39"/>
      <c r="AK72" s="40"/>
      <c r="AL72" s="40"/>
      <c r="AM72" s="40"/>
      <c r="AN72" s="41"/>
    </row>
    <row r="73" spans="1:40" x14ac:dyDescent="0.3">
      <c r="A73" s="4">
        <v>72</v>
      </c>
      <c r="B73" t="s">
        <v>93</v>
      </c>
      <c r="C73">
        <v>36</v>
      </c>
      <c r="D73" s="5" t="s">
        <v>39</v>
      </c>
      <c r="E73" s="4">
        <v>6.85</v>
      </c>
      <c r="F73">
        <v>19.416666666666668</v>
      </c>
      <c r="G73" s="35">
        <f t="shared" si="42"/>
        <v>26.266666666666666</v>
      </c>
      <c r="H73" s="3">
        <f t="shared" si="43"/>
        <v>0.26078680203045684</v>
      </c>
      <c r="I73" s="4">
        <v>7.8666666666666671</v>
      </c>
      <c r="J73">
        <v>19.583333333333332</v>
      </c>
      <c r="K73">
        <f t="shared" si="44"/>
        <v>27.45</v>
      </c>
      <c r="L73" s="5">
        <f t="shared" si="45"/>
        <v>0.28658166363084397</v>
      </c>
      <c r="M73" s="19">
        <v>0.15208333333333332</v>
      </c>
      <c r="N73" s="5" t="s">
        <v>74</v>
      </c>
      <c r="O73" s="4">
        <v>1</v>
      </c>
      <c r="P73">
        <v>143</v>
      </c>
      <c r="Q73">
        <v>130</v>
      </c>
      <c r="R73">
        <v>144</v>
      </c>
      <c r="S73">
        <v>40</v>
      </c>
      <c r="T73">
        <f t="shared" si="46"/>
        <v>34.75</v>
      </c>
      <c r="U73" s="5">
        <f t="shared" si="47"/>
        <v>10425</v>
      </c>
      <c r="V73" s="4">
        <v>0</v>
      </c>
      <c r="W73">
        <v>0</v>
      </c>
      <c r="X73">
        <v>0</v>
      </c>
      <c r="Y73">
        <v>0</v>
      </c>
      <c r="Z73">
        <v>40</v>
      </c>
      <c r="AA73">
        <f t="shared" si="36"/>
        <v>0</v>
      </c>
      <c r="AB73" s="5">
        <f t="shared" si="37"/>
        <v>0</v>
      </c>
      <c r="AC73" s="4"/>
      <c r="AD73">
        <v>34.75</v>
      </c>
      <c r="AE73" s="5">
        <v>10425</v>
      </c>
      <c r="AF73">
        <v>1</v>
      </c>
      <c r="AG73">
        <v>0</v>
      </c>
      <c r="AI73" s="39"/>
      <c r="AK73" s="40"/>
      <c r="AL73" s="40"/>
      <c r="AM73" s="40"/>
      <c r="AN73" s="41"/>
    </row>
    <row r="74" spans="1:40" x14ac:dyDescent="0.3">
      <c r="A74" s="4">
        <v>73</v>
      </c>
      <c r="B74" t="s">
        <v>93</v>
      </c>
      <c r="C74">
        <v>36</v>
      </c>
      <c r="D74" s="5" t="s">
        <v>40</v>
      </c>
      <c r="E74" s="4">
        <v>6.85</v>
      </c>
      <c r="F74">
        <v>19.416666666666668</v>
      </c>
      <c r="G74" s="35">
        <f t="shared" si="42"/>
        <v>26.266666666666666</v>
      </c>
      <c r="H74" s="3">
        <f t="shared" si="43"/>
        <v>0.26078680203045684</v>
      </c>
      <c r="I74" s="4">
        <v>7.8666666666666671</v>
      </c>
      <c r="J74">
        <v>19.583333333333332</v>
      </c>
      <c r="K74">
        <f t="shared" si="44"/>
        <v>27.45</v>
      </c>
      <c r="L74" s="5">
        <f t="shared" si="45"/>
        <v>0.28658166363084397</v>
      </c>
      <c r="M74" s="19">
        <v>0.15763888888888888</v>
      </c>
      <c r="N74" s="5" t="s">
        <v>83</v>
      </c>
      <c r="O74" s="4">
        <v>2</v>
      </c>
      <c r="P74">
        <v>19</v>
      </c>
      <c r="Q74">
        <v>24</v>
      </c>
      <c r="R74">
        <v>41</v>
      </c>
      <c r="S74">
        <v>40</v>
      </c>
      <c r="T74">
        <f t="shared" si="46"/>
        <v>70</v>
      </c>
      <c r="U74" s="5">
        <f t="shared" si="47"/>
        <v>21000</v>
      </c>
      <c r="V74" s="4">
        <v>1</v>
      </c>
      <c r="W74">
        <v>4</v>
      </c>
      <c r="X74">
        <v>3</v>
      </c>
      <c r="Y74">
        <v>2</v>
      </c>
      <c r="Z74">
        <v>40</v>
      </c>
      <c r="AA74">
        <f t="shared" si="36"/>
        <v>0.75</v>
      </c>
      <c r="AB74" s="5">
        <f t="shared" si="37"/>
        <v>225</v>
      </c>
      <c r="AC74" s="4"/>
      <c r="AD74">
        <v>70.75</v>
      </c>
      <c r="AE74" s="5">
        <v>21225</v>
      </c>
      <c r="AF74">
        <v>0.98939929328621912</v>
      </c>
      <c r="AG74">
        <v>1.0600706713780919E-2</v>
      </c>
      <c r="AI74" s="39"/>
      <c r="AK74" s="40"/>
      <c r="AL74" s="40"/>
      <c r="AM74" s="40"/>
      <c r="AN74" s="41"/>
    </row>
    <row r="75" spans="1:40" x14ac:dyDescent="0.3">
      <c r="A75" s="4">
        <v>74</v>
      </c>
      <c r="B75" t="s">
        <v>93</v>
      </c>
      <c r="C75">
        <v>36</v>
      </c>
      <c r="D75" s="5" t="s">
        <v>77</v>
      </c>
      <c r="E75" s="4">
        <v>6.85</v>
      </c>
      <c r="F75">
        <v>19.416666666666668</v>
      </c>
      <c r="G75" s="35">
        <f t="shared" si="42"/>
        <v>26.266666666666666</v>
      </c>
      <c r="H75" s="3">
        <f t="shared" si="43"/>
        <v>0.26078680203045684</v>
      </c>
      <c r="I75" s="4">
        <v>7.8666666666666671</v>
      </c>
      <c r="J75">
        <v>19.583333333333332</v>
      </c>
      <c r="K75">
        <f t="shared" si="44"/>
        <v>27.45</v>
      </c>
      <c r="L75" s="5">
        <f t="shared" si="45"/>
        <v>0.28658166363084397</v>
      </c>
      <c r="M75" s="19">
        <v>0.16319444444444445</v>
      </c>
      <c r="N75" s="5" t="s">
        <v>42</v>
      </c>
      <c r="O75" s="4">
        <v>0</v>
      </c>
      <c r="P75">
        <v>0</v>
      </c>
      <c r="Q75">
        <v>0</v>
      </c>
      <c r="R75">
        <v>0</v>
      </c>
      <c r="S75">
        <v>40</v>
      </c>
      <c r="T75">
        <f t="shared" si="46"/>
        <v>0</v>
      </c>
      <c r="U75" s="5">
        <f t="shared" si="47"/>
        <v>0</v>
      </c>
      <c r="V75" s="4">
        <v>0</v>
      </c>
      <c r="W75">
        <v>0</v>
      </c>
      <c r="X75">
        <v>0</v>
      </c>
      <c r="Y75">
        <v>0</v>
      </c>
      <c r="Z75">
        <v>40</v>
      </c>
      <c r="AA75">
        <f t="shared" si="36"/>
        <v>0</v>
      </c>
      <c r="AB75" s="5">
        <f t="shared" si="37"/>
        <v>0</v>
      </c>
      <c r="AC75" s="4"/>
      <c r="AD75">
        <v>0</v>
      </c>
      <c r="AE75" s="5">
        <v>0</v>
      </c>
      <c r="AF75" t="e">
        <v>#DIV/0!</v>
      </c>
      <c r="AG75" t="e">
        <v>#DIV/0!</v>
      </c>
      <c r="AI75" s="39"/>
      <c r="AK75" s="40"/>
      <c r="AL75" s="40"/>
      <c r="AM75" s="40"/>
      <c r="AN75" s="41"/>
    </row>
    <row r="76" spans="1:40" x14ac:dyDescent="0.3">
      <c r="A76" s="4">
        <v>75</v>
      </c>
      <c r="B76" t="s">
        <v>93</v>
      </c>
      <c r="C76">
        <v>36</v>
      </c>
      <c r="D76" s="5" t="s">
        <v>78</v>
      </c>
      <c r="E76" s="4">
        <v>6.85</v>
      </c>
      <c r="F76">
        <v>19.416666666666668</v>
      </c>
      <c r="G76" s="35">
        <f t="shared" si="42"/>
        <v>26.266666666666666</v>
      </c>
      <c r="H76" s="3">
        <f t="shared" si="43"/>
        <v>0.26078680203045684</v>
      </c>
      <c r="I76" s="4">
        <v>7.8666666666666671</v>
      </c>
      <c r="J76">
        <v>19.583333333333332</v>
      </c>
      <c r="K76">
        <f t="shared" si="44"/>
        <v>27.45</v>
      </c>
      <c r="L76" s="5">
        <f t="shared" si="45"/>
        <v>0.28658166363084397</v>
      </c>
      <c r="M76" s="19">
        <v>0.16805555555555554</v>
      </c>
      <c r="N76" s="5" t="s">
        <v>42</v>
      </c>
      <c r="O76" s="4">
        <v>0</v>
      </c>
      <c r="P76">
        <v>0</v>
      </c>
      <c r="Q76">
        <v>0</v>
      </c>
      <c r="R76">
        <v>0</v>
      </c>
      <c r="S76">
        <v>40</v>
      </c>
      <c r="T76">
        <f t="shared" si="46"/>
        <v>0</v>
      </c>
      <c r="U76" s="5">
        <f t="shared" si="47"/>
        <v>0</v>
      </c>
      <c r="V76" s="4">
        <v>0</v>
      </c>
      <c r="W76">
        <v>0</v>
      </c>
      <c r="X76">
        <v>0</v>
      </c>
      <c r="Y76">
        <v>0</v>
      </c>
      <c r="Z76">
        <v>40</v>
      </c>
      <c r="AA76">
        <f t="shared" si="36"/>
        <v>0</v>
      </c>
      <c r="AB76" s="5">
        <f t="shared" si="37"/>
        <v>0</v>
      </c>
      <c r="AC76" s="4"/>
      <c r="AD76">
        <v>0</v>
      </c>
      <c r="AE76" s="5">
        <v>0</v>
      </c>
      <c r="AF76" t="e">
        <v>#DIV/0!</v>
      </c>
      <c r="AG76" t="e">
        <v>#DIV/0!</v>
      </c>
      <c r="AI76" s="39"/>
      <c r="AK76" s="40"/>
      <c r="AL76" s="40"/>
      <c r="AM76" s="40"/>
      <c r="AN76" s="41"/>
    </row>
    <row r="77" spans="1:40" x14ac:dyDescent="0.3">
      <c r="A77" s="4">
        <v>76</v>
      </c>
      <c r="B77" t="s">
        <v>93</v>
      </c>
      <c r="C77">
        <v>36</v>
      </c>
      <c r="D77" s="5" t="s">
        <v>80</v>
      </c>
      <c r="E77" s="4">
        <v>6.85</v>
      </c>
      <c r="F77">
        <v>19.416666666666668</v>
      </c>
      <c r="G77" s="35">
        <f t="shared" si="42"/>
        <v>26.266666666666666</v>
      </c>
      <c r="H77" s="3">
        <f t="shared" si="43"/>
        <v>0.26078680203045684</v>
      </c>
      <c r="I77" s="4">
        <v>7.8666666666666671</v>
      </c>
      <c r="J77">
        <v>19.583333333333332</v>
      </c>
      <c r="K77">
        <f t="shared" si="44"/>
        <v>27.45</v>
      </c>
      <c r="L77" s="5">
        <f t="shared" si="45"/>
        <v>0.28658166363084397</v>
      </c>
      <c r="M77" s="19">
        <v>0.18124999999999999</v>
      </c>
      <c r="N77" s="5" t="s">
        <v>56</v>
      </c>
      <c r="O77" s="4">
        <v>0</v>
      </c>
      <c r="P77">
        <v>0</v>
      </c>
      <c r="Q77">
        <v>0</v>
      </c>
      <c r="R77">
        <v>0</v>
      </c>
      <c r="S77">
        <v>40</v>
      </c>
      <c r="T77">
        <f t="shared" si="46"/>
        <v>0</v>
      </c>
      <c r="U77" s="5">
        <f t="shared" si="47"/>
        <v>0</v>
      </c>
      <c r="V77" s="4">
        <v>0</v>
      </c>
      <c r="W77">
        <v>0</v>
      </c>
      <c r="X77">
        <v>0</v>
      </c>
      <c r="Y77">
        <v>0</v>
      </c>
      <c r="Z77">
        <v>40</v>
      </c>
      <c r="AA77">
        <f t="shared" si="36"/>
        <v>0</v>
      </c>
      <c r="AB77" s="5">
        <f t="shared" si="37"/>
        <v>0</v>
      </c>
      <c r="AC77" s="4"/>
      <c r="AD77">
        <v>0</v>
      </c>
      <c r="AE77" s="5">
        <v>0</v>
      </c>
      <c r="AF77" t="e">
        <v>#DIV/0!</v>
      </c>
      <c r="AG77" t="e">
        <v>#DIV/0!</v>
      </c>
      <c r="AI77" s="39"/>
      <c r="AK77" s="40"/>
      <c r="AL77" s="40"/>
      <c r="AM77" s="40"/>
      <c r="AN77" s="41"/>
    </row>
    <row r="78" spans="1:40" x14ac:dyDescent="0.3">
      <c r="A78" s="4">
        <v>77</v>
      </c>
      <c r="B78" t="s">
        <v>93</v>
      </c>
      <c r="C78">
        <v>36</v>
      </c>
      <c r="D78" s="5" t="s">
        <v>81</v>
      </c>
      <c r="E78" s="4">
        <v>6.85</v>
      </c>
      <c r="F78">
        <v>19.416666666666668</v>
      </c>
      <c r="G78" s="35">
        <f t="shared" si="42"/>
        <v>26.266666666666666</v>
      </c>
      <c r="H78" s="3">
        <f t="shared" si="43"/>
        <v>0.26078680203045684</v>
      </c>
      <c r="I78" s="4">
        <v>7.8666666666666671</v>
      </c>
      <c r="J78">
        <v>19.583333333333332</v>
      </c>
      <c r="K78">
        <f t="shared" si="44"/>
        <v>27.45</v>
      </c>
      <c r="L78" s="5">
        <f t="shared" si="45"/>
        <v>0.28658166363084397</v>
      </c>
      <c r="M78" s="19">
        <v>0.18611111111111112</v>
      </c>
      <c r="N78" s="5" t="s">
        <v>42</v>
      </c>
      <c r="O78" s="4">
        <v>0</v>
      </c>
      <c r="P78">
        <v>0</v>
      </c>
      <c r="Q78">
        <v>0</v>
      </c>
      <c r="R78">
        <v>0</v>
      </c>
      <c r="S78">
        <v>40</v>
      </c>
      <c r="T78">
        <f t="shared" si="46"/>
        <v>0</v>
      </c>
      <c r="U78" s="5">
        <f t="shared" si="47"/>
        <v>0</v>
      </c>
      <c r="V78" s="4">
        <v>0</v>
      </c>
      <c r="W78">
        <v>0</v>
      </c>
      <c r="X78">
        <v>0</v>
      </c>
      <c r="Y78">
        <v>0</v>
      </c>
      <c r="Z78">
        <v>40</v>
      </c>
      <c r="AA78">
        <f t="shared" si="36"/>
        <v>0</v>
      </c>
      <c r="AB78" s="5">
        <f t="shared" si="37"/>
        <v>0</v>
      </c>
      <c r="AC78" s="4"/>
      <c r="AD78">
        <v>0</v>
      </c>
      <c r="AE78" s="5">
        <v>0</v>
      </c>
      <c r="AF78" t="e">
        <v>#DIV/0!</v>
      </c>
      <c r="AG78" t="e">
        <v>#DIV/0!</v>
      </c>
      <c r="AI78" s="39"/>
      <c r="AK78" s="40"/>
      <c r="AL78" s="40"/>
      <c r="AM78" s="40"/>
      <c r="AN78" s="41"/>
    </row>
    <row r="79" spans="1:40" x14ac:dyDescent="0.3">
      <c r="A79" s="4">
        <v>78</v>
      </c>
      <c r="B79" t="s">
        <v>93</v>
      </c>
      <c r="C79">
        <v>36</v>
      </c>
      <c r="D79" s="5" t="s">
        <v>82</v>
      </c>
      <c r="E79" s="4">
        <v>6.85</v>
      </c>
      <c r="F79">
        <v>19.416666666666668</v>
      </c>
      <c r="G79" s="35">
        <f t="shared" si="42"/>
        <v>26.266666666666666</v>
      </c>
      <c r="H79" s="3">
        <f t="shared" si="43"/>
        <v>0.26078680203045684</v>
      </c>
      <c r="I79" s="4">
        <v>7.8666666666666671</v>
      </c>
      <c r="J79">
        <v>19.583333333333332</v>
      </c>
      <c r="K79">
        <f t="shared" si="44"/>
        <v>27.45</v>
      </c>
      <c r="L79" s="5">
        <f t="shared" si="45"/>
        <v>0.28658166363084397</v>
      </c>
      <c r="M79" s="19">
        <v>0.19097222222222221</v>
      </c>
      <c r="N79" s="5" t="s">
        <v>60</v>
      </c>
      <c r="O79" s="4">
        <v>0</v>
      </c>
      <c r="P79">
        <v>0</v>
      </c>
      <c r="Q79">
        <v>0</v>
      </c>
      <c r="R79">
        <v>0</v>
      </c>
      <c r="S79">
        <v>40</v>
      </c>
      <c r="T79">
        <f t="shared" si="46"/>
        <v>0</v>
      </c>
      <c r="U79" s="5">
        <f t="shared" si="47"/>
        <v>0</v>
      </c>
      <c r="V79" s="4">
        <v>0</v>
      </c>
      <c r="W79">
        <v>120</v>
      </c>
      <c r="X79">
        <v>122</v>
      </c>
      <c r="Y79">
        <v>139</v>
      </c>
      <c r="Z79">
        <v>40</v>
      </c>
      <c r="AA79">
        <f t="shared" si="36"/>
        <v>3.1749999999999998</v>
      </c>
      <c r="AB79" s="5">
        <f t="shared" si="37"/>
        <v>952.5</v>
      </c>
      <c r="AC79" s="4"/>
      <c r="AD79">
        <v>3.1749999999999998</v>
      </c>
      <c r="AE79" s="5">
        <v>952.5</v>
      </c>
      <c r="AF79">
        <v>0</v>
      </c>
      <c r="AG79">
        <v>1</v>
      </c>
      <c r="AI79" s="39"/>
      <c r="AK79" s="40"/>
      <c r="AL79" s="40"/>
      <c r="AM79" s="40"/>
      <c r="AN79" s="41"/>
    </row>
    <row r="80" spans="1:40" x14ac:dyDescent="0.3">
      <c r="A80" s="4">
        <v>79</v>
      </c>
      <c r="B80" t="s">
        <v>93</v>
      </c>
      <c r="C80">
        <v>36</v>
      </c>
      <c r="D80" s="5" t="s">
        <v>84</v>
      </c>
      <c r="E80" s="4">
        <v>6.85</v>
      </c>
      <c r="F80">
        <v>19.416666666666668</v>
      </c>
      <c r="G80" s="35">
        <f t="shared" si="42"/>
        <v>26.266666666666666</v>
      </c>
      <c r="H80" s="3">
        <f t="shared" si="43"/>
        <v>0.26078680203045684</v>
      </c>
      <c r="I80" s="4">
        <v>7.8666666666666671</v>
      </c>
      <c r="J80">
        <v>19.583333333333332</v>
      </c>
      <c r="K80">
        <f t="shared" si="44"/>
        <v>27.45</v>
      </c>
      <c r="L80" s="5">
        <f t="shared" si="45"/>
        <v>0.28658166363084397</v>
      </c>
      <c r="M80" s="19">
        <v>0.19722222222222222</v>
      </c>
      <c r="N80" s="5" t="s">
        <v>72</v>
      </c>
      <c r="O80" s="4">
        <v>1</v>
      </c>
      <c r="P80">
        <v>40</v>
      </c>
      <c r="Q80">
        <v>31</v>
      </c>
      <c r="R80">
        <v>41</v>
      </c>
      <c r="S80">
        <v>40</v>
      </c>
      <c r="T80">
        <f t="shared" si="46"/>
        <v>9.3333333333333339</v>
      </c>
      <c r="U80" s="5">
        <f t="shared" si="47"/>
        <v>2800</v>
      </c>
      <c r="V80" s="4">
        <v>1</v>
      </c>
      <c r="W80">
        <v>75</v>
      </c>
      <c r="X80">
        <v>72</v>
      </c>
      <c r="Y80">
        <v>74</v>
      </c>
      <c r="Z80">
        <v>40</v>
      </c>
      <c r="AA80">
        <f t="shared" si="36"/>
        <v>18.416666666666668</v>
      </c>
      <c r="AB80" s="5">
        <f t="shared" si="37"/>
        <v>5525</v>
      </c>
      <c r="AC80" s="4"/>
      <c r="AD80">
        <v>27.75</v>
      </c>
      <c r="AE80" s="5">
        <v>8325</v>
      </c>
      <c r="AF80">
        <v>0.33633633633633636</v>
      </c>
      <c r="AG80">
        <v>0.66366366366366369</v>
      </c>
      <c r="AI80" s="39"/>
      <c r="AK80" s="40"/>
      <c r="AL80" s="40"/>
      <c r="AM80" s="40"/>
      <c r="AN80" s="41"/>
    </row>
    <row r="81" spans="1:40" x14ac:dyDescent="0.3">
      <c r="A81" s="4">
        <v>80</v>
      </c>
      <c r="B81" t="s">
        <v>93</v>
      </c>
      <c r="C81">
        <v>36</v>
      </c>
      <c r="D81" s="5" t="s">
        <v>85</v>
      </c>
      <c r="E81" s="4">
        <v>6.85</v>
      </c>
      <c r="F81">
        <v>19.416666666666668</v>
      </c>
      <c r="G81" s="35">
        <f t="shared" si="42"/>
        <v>26.266666666666666</v>
      </c>
      <c r="H81" s="3">
        <f t="shared" si="43"/>
        <v>0.26078680203045684</v>
      </c>
      <c r="I81" s="4">
        <v>7.8666666666666671</v>
      </c>
      <c r="J81">
        <v>19.583333333333332</v>
      </c>
      <c r="K81">
        <f t="shared" si="44"/>
        <v>27.45</v>
      </c>
      <c r="L81" s="5">
        <f t="shared" si="45"/>
        <v>0.28658166363084397</v>
      </c>
      <c r="M81" s="19">
        <v>0.20277777777777781</v>
      </c>
      <c r="N81" s="5" t="s">
        <v>60</v>
      </c>
      <c r="O81" s="4">
        <v>0</v>
      </c>
      <c r="P81">
        <v>0</v>
      </c>
      <c r="Q81">
        <v>0</v>
      </c>
      <c r="R81">
        <v>0</v>
      </c>
      <c r="S81">
        <v>40</v>
      </c>
      <c r="T81">
        <f t="shared" si="46"/>
        <v>0</v>
      </c>
      <c r="U81" s="5">
        <f t="shared" si="47"/>
        <v>0</v>
      </c>
      <c r="V81" s="4">
        <v>2</v>
      </c>
      <c r="W81">
        <v>7</v>
      </c>
      <c r="X81">
        <v>8</v>
      </c>
      <c r="Y81">
        <v>2</v>
      </c>
      <c r="Z81">
        <v>40</v>
      </c>
      <c r="AA81">
        <f t="shared" si="36"/>
        <v>14.166666666666668</v>
      </c>
      <c r="AB81" s="5">
        <f t="shared" si="37"/>
        <v>4250</v>
      </c>
      <c r="AC81" s="4"/>
      <c r="AD81">
        <v>14.166666666666668</v>
      </c>
      <c r="AE81" s="5">
        <v>4250</v>
      </c>
      <c r="AF81">
        <v>0</v>
      </c>
      <c r="AG81">
        <v>1</v>
      </c>
      <c r="AI81" s="39"/>
      <c r="AK81" s="40"/>
      <c r="AL81" s="40"/>
      <c r="AM81" s="40"/>
      <c r="AN81" s="41"/>
    </row>
    <row r="82" spans="1:40" s="1" customFormat="1" ht="15" thickBot="1" x14ac:dyDescent="0.35">
      <c r="A82" s="9">
        <v>81</v>
      </c>
      <c r="B82" s="1" t="s">
        <v>93</v>
      </c>
      <c r="C82" s="1">
        <v>36</v>
      </c>
      <c r="D82" s="10" t="s">
        <v>86</v>
      </c>
      <c r="E82" s="9">
        <v>6.85</v>
      </c>
      <c r="F82" s="1">
        <v>19.416666666666668</v>
      </c>
      <c r="G82" s="17">
        <f t="shared" si="42"/>
        <v>26.266666666666666</v>
      </c>
      <c r="H82" s="24">
        <f t="shared" si="43"/>
        <v>0.26078680203045684</v>
      </c>
      <c r="I82" s="9">
        <v>7.8666666666666671</v>
      </c>
      <c r="J82" s="1">
        <v>19.583333333333332</v>
      </c>
      <c r="K82" s="1">
        <f t="shared" si="44"/>
        <v>27.45</v>
      </c>
      <c r="L82" s="10">
        <f t="shared" si="45"/>
        <v>0.28658166363084397</v>
      </c>
      <c r="M82" s="20">
        <v>0.21249999999999999</v>
      </c>
      <c r="N82" s="10" t="s">
        <v>74</v>
      </c>
      <c r="O82" s="9">
        <v>2</v>
      </c>
      <c r="P82" s="1">
        <v>13</v>
      </c>
      <c r="Q82" s="1">
        <v>17</v>
      </c>
      <c r="R82" s="1">
        <v>7</v>
      </c>
      <c r="S82" s="1">
        <v>40</v>
      </c>
      <c r="T82" s="1">
        <f t="shared" si="46"/>
        <v>30.833333333333336</v>
      </c>
      <c r="U82" s="10">
        <f t="shared" si="47"/>
        <v>9250</v>
      </c>
      <c r="V82" s="9">
        <v>0</v>
      </c>
      <c r="W82" s="1">
        <v>0</v>
      </c>
      <c r="X82" s="1">
        <v>0</v>
      </c>
      <c r="Y82" s="1">
        <v>0</v>
      </c>
      <c r="Z82" s="1">
        <v>40</v>
      </c>
      <c r="AA82" s="1">
        <f t="shared" si="36"/>
        <v>0</v>
      </c>
      <c r="AB82" s="10">
        <f t="shared" si="37"/>
        <v>0</v>
      </c>
      <c r="AC82" s="9"/>
      <c r="AD82" s="1">
        <v>30.833333333333336</v>
      </c>
      <c r="AE82" s="10">
        <v>9250</v>
      </c>
      <c r="AF82" s="1">
        <v>1</v>
      </c>
      <c r="AG82" s="1">
        <v>0</v>
      </c>
      <c r="AI82" s="50"/>
      <c r="AK82" s="51"/>
      <c r="AL82" s="51"/>
      <c r="AM82" s="51"/>
      <c r="AN82" s="52"/>
    </row>
  </sheetData>
  <conditionalFormatting sqref="AF2:AG1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G8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7:AG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2:AG4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3:AG6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3:AG8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4:AG6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9BAC5FB710040ACEE9CABFCA6A630" ma:contentTypeVersion="15" ma:contentTypeDescription="Create a new document." ma:contentTypeScope="" ma:versionID="c50a724abc957040438859fd63528754">
  <xsd:schema xmlns:xsd="http://www.w3.org/2001/XMLSchema" xmlns:xs="http://www.w3.org/2001/XMLSchema" xmlns:p="http://schemas.microsoft.com/office/2006/metadata/properties" xmlns:ns2="b74d9d7c-8867-428a-9fce-64b448473aca" xmlns:ns3="488a4d8a-9239-4bdd-b784-99b85099c5f8" targetNamespace="http://schemas.microsoft.com/office/2006/metadata/properties" ma:root="true" ma:fieldsID="76cc279ce5f72227d3b17d1dc8cf7da0" ns2:_="" ns3:_="">
    <xsd:import namespace="b74d9d7c-8867-428a-9fce-64b448473aca"/>
    <xsd:import namespace="488a4d8a-9239-4bdd-b784-99b85099c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d9d7c-8867-428a-9fce-64b448473a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a4d8a-9239-4bdd-b784-99b85099c5f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d05197-669d-47cb-adfd-809f04c0818a}" ma:internalName="TaxCatchAll" ma:showField="CatchAllData" ma:web="488a4d8a-9239-4bdd-b784-99b85099c5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1E227-2637-4938-9D32-C8C98E93E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d9d7c-8867-428a-9fce-64b448473aca"/>
    <ds:schemaRef ds:uri="488a4d8a-9239-4bdd-b784-99b85099c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95898-0353-4D85-950A-7A7FBCCD4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Chen</dc:creator>
  <cp:lastModifiedBy>Jason Chen</cp:lastModifiedBy>
  <dcterms:created xsi:type="dcterms:W3CDTF">2022-02-09T11:19:11Z</dcterms:created>
  <dcterms:modified xsi:type="dcterms:W3CDTF">2023-08-03T05:49:21Z</dcterms:modified>
</cp:coreProperties>
</file>