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239E863B-3B2F-A542-A33B-830E8CFD810C}" xr6:coauthVersionLast="47" xr6:coauthVersionMax="47" xr10:uidLastSave="{00000000-0000-0000-0000-000000000000}"/>
  <bookViews>
    <workbookView xWindow="4760" yWindow="740" windowWidth="26840" windowHeight="15760" xr2:uid="{B592D858-22E1-8549-A412-25EDD681DED3}"/>
  </bookViews>
  <sheets>
    <sheet name="Figure 3A" sheetId="1" r:id="rId1"/>
    <sheet name="Figure 3B" sheetId="2" r:id="rId2"/>
    <sheet name="Figure 3D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G21" i="2"/>
  <c r="G20" i="2"/>
  <c r="H20" i="2" s="1"/>
  <c r="G18" i="2"/>
  <c r="I17" i="2"/>
  <c r="H17" i="2"/>
  <c r="G17" i="2"/>
  <c r="G16" i="2"/>
  <c r="G15" i="2"/>
  <c r="G14" i="2"/>
  <c r="H14" i="2" s="1"/>
  <c r="G13" i="2"/>
  <c r="G12" i="2"/>
  <c r="G11" i="2"/>
  <c r="I11" i="2" s="1"/>
  <c r="G10" i="2"/>
  <c r="G9" i="2"/>
  <c r="G8" i="2"/>
  <c r="H8" i="2" s="1"/>
  <c r="G7" i="2"/>
  <c r="G6" i="2"/>
  <c r="G5" i="2"/>
  <c r="I5" i="2" s="1"/>
  <c r="G19" i="3"/>
  <c r="F19" i="3"/>
  <c r="E19" i="3"/>
  <c r="D19" i="3"/>
  <c r="C19" i="3"/>
  <c r="H20" i="1"/>
  <c r="G20" i="1"/>
  <c r="F20" i="1"/>
  <c r="E20" i="1"/>
  <c r="D20" i="1"/>
  <c r="C20" i="1"/>
  <c r="H19" i="1"/>
  <c r="G19" i="1"/>
  <c r="F19" i="1"/>
  <c r="E19" i="1"/>
  <c r="D19" i="1"/>
  <c r="C19" i="1"/>
  <c r="H5" i="2" l="1"/>
  <c r="I14" i="2"/>
  <c r="I20" i="2"/>
  <c r="I8" i="2"/>
  <c r="H11" i="2"/>
</calcChain>
</file>

<file path=xl/sharedStrings.xml><?xml version="1.0" encoding="utf-8"?>
<sst xmlns="http://schemas.openxmlformats.org/spreadsheetml/2006/main" count="37" uniqueCount="25">
  <si>
    <t>Figure 3A</t>
  </si>
  <si>
    <t>Doubling Times (min)</t>
  </si>
  <si>
    <t>BY4741</t>
  </si>
  <si>
    <t>Biological Replicate</t>
  </si>
  <si>
    <t>WT 18S</t>
  </si>
  <si>
    <t>e.v.</t>
  </si>
  <si>
    <t>18S -1</t>
  </si>
  <si>
    <t>18S -2</t>
  </si>
  <si>
    <t>18S -3</t>
  </si>
  <si>
    <t>18S -4</t>
  </si>
  <si>
    <t>Average</t>
  </si>
  <si>
    <t>Standard Error of the Mean (SEM)</t>
  </si>
  <si>
    <t>Figure 3D</t>
  </si>
  <si>
    <t>18S Tag Quantification</t>
  </si>
  <si>
    <t>Fraction</t>
  </si>
  <si>
    <t>18S-1</t>
  </si>
  <si>
    <t>18S-2</t>
  </si>
  <si>
    <t>18S-3</t>
  </si>
  <si>
    <t>18S-4</t>
  </si>
  <si>
    <t>Percent 18S Tag in polysomes (fractions 8-13)</t>
  </si>
  <si>
    <t>Figure 3B</t>
  </si>
  <si>
    <t>Condition</t>
  </si>
  <si>
    <t>18S Tag</t>
  </si>
  <si>
    <t>U2</t>
  </si>
  <si>
    <t>18S Tag / U2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</si>
</sst>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164" fontId="2" fillId="0" borderId="0" xfId="0" applyNumberFormat="1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A41B-88CF-2C4A-9916-C5EA2905772C}">
  <dimension ref="A1:H20"/>
  <sheetViews>
    <sheetView tabSelected="1" workbookViewId="0">
      <selection activeCell="B30" sqref="B30"/>
    </sheetView>
  </sheetViews>
  <sheetFormatPr baseColWidth="10" defaultRowHeight="16" x14ac:dyDescent="0.2"/>
  <cols>
    <col min="1" max="1" width="14.6640625" bestFit="1" customWidth="1"/>
    <col min="2" max="2" width="29.5" style="2" bestFit="1" customWidth="1"/>
    <col min="3" max="8" width="10.83203125" style="2"/>
  </cols>
  <sheetData>
    <row r="1" spans="1:8" ht="24" x14ac:dyDescent="0.3">
      <c r="A1" s="1" t="s">
        <v>0</v>
      </c>
    </row>
    <row r="3" spans="1:8" x14ac:dyDescent="0.2">
      <c r="C3" s="3" t="s">
        <v>1</v>
      </c>
      <c r="D3" s="3"/>
      <c r="E3" s="3"/>
      <c r="F3" s="3"/>
      <c r="G3" s="3"/>
      <c r="H3" s="3"/>
    </row>
    <row r="4" spans="1:8" x14ac:dyDescent="0.2">
      <c r="C4" s="3" t="s">
        <v>2</v>
      </c>
      <c r="D4" s="3"/>
      <c r="E4" s="3"/>
      <c r="F4" s="3"/>
      <c r="G4" s="3"/>
      <c r="H4" s="3"/>
    </row>
    <row r="5" spans="1:8" x14ac:dyDescent="0.2"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x14ac:dyDescent="0.2">
      <c r="B6" s="4">
        <v>1</v>
      </c>
      <c r="C6" s="6">
        <v>104.65</v>
      </c>
      <c r="D6" s="6">
        <v>111.2</v>
      </c>
      <c r="E6" s="6">
        <v>111.2</v>
      </c>
      <c r="F6" s="6">
        <v>113.45</v>
      </c>
      <c r="G6" s="6">
        <v>111.35</v>
      </c>
      <c r="H6" s="6">
        <v>105.75</v>
      </c>
    </row>
    <row r="7" spans="1:8" x14ac:dyDescent="0.2">
      <c r="B7" s="4">
        <v>2</v>
      </c>
      <c r="C7" s="6">
        <v>109.15</v>
      </c>
      <c r="D7" s="6">
        <v>108.55</v>
      </c>
      <c r="E7" s="6">
        <v>109</v>
      </c>
      <c r="F7" s="6">
        <v>112.75</v>
      </c>
      <c r="G7" s="6">
        <v>107.1</v>
      </c>
      <c r="H7" s="6">
        <v>110.3</v>
      </c>
    </row>
    <row r="8" spans="1:8" x14ac:dyDescent="0.2">
      <c r="B8" s="4">
        <v>3</v>
      </c>
      <c r="C8" s="6">
        <v>112.2</v>
      </c>
      <c r="D8" s="6">
        <v>106.2</v>
      </c>
      <c r="E8" s="6">
        <v>110.55</v>
      </c>
      <c r="F8" s="6">
        <v>110.15</v>
      </c>
      <c r="G8" s="6">
        <v>110.75</v>
      </c>
      <c r="H8" s="6">
        <v>110.7</v>
      </c>
    </row>
    <row r="9" spans="1:8" x14ac:dyDescent="0.2">
      <c r="B9" s="4">
        <v>4</v>
      </c>
      <c r="C9" s="6">
        <v>104.1</v>
      </c>
      <c r="D9" s="6">
        <v>104.95</v>
      </c>
      <c r="E9" s="6">
        <v>108.5</v>
      </c>
      <c r="F9" s="6">
        <v>111.85</v>
      </c>
      <c r="G9" s="6">
        <v>112.1</v>
      </c>
      <c r="H9" s="6">
        <v>112.95</v>
      </c>
    </row>
    <row r="10" spans="1:8" x14ac:dyDescent="0.2">
      <c r="B10" s="4">
        <v>5</v>
      </c>
      <c r="C10" s="6">
        <v>109.45</v>
      </c>
      <c r="D10" s="6">
        <v>110.55</v>
      </c>
      <c r="E10" s="6">
        <v>109.25</v>
      </c>
      <c r="F10" s="6">
        <v>114.6</v>
      </c>
      <c r="G10" s="6">
        <v>115.65</v>
      </c>
      <c r="H10" s="6">
        <v>113.55</v>
      </c>
    </row>
    <row r="11" spans="1:8" x14ac:dyDescent="0.2">
      <c r="B11" s="4">
        <v>6</v>
      </c>
      <c r="C11" s="6">
        <v>107.6</v>
      </c>
      <c r="D11" s="6">
        <v>109.35</v>
      </c>
      <c r="E11" s="6">
        <v>111.15</v>
      </c>
      <c r="F11" s="6">
        <v>116.1</v>
      </c>
      <c r="G11" s="6">
        <v>114.35</v>
      </c>
      <c r="H11" s="6">
        <v>115.25</v>
      </c>
    </row>
    <row r="12" spans="1:8" x14ac:dyDescent="0.2">
      <c r="B12" s="4">
        <v>7</v>
      </c>
      <c r="C12" s="6">
        <v>108.35</v>
      </c>
      <c r="D12" s="6">
        <v>108.25</v>
      </c>
      <c r="E12" s="6">
        <v>109.9</v>
      </c>
      <c r="F12" s="6">
        <v>107.4</v>
      </c>
      <c r="G12" s="6">
        <v>105.6</v>
      </c>
      <c r="H12" s="6">
        <v>106.9</v>
      </c>
    </row>
    <row r="13" spans="1:8" x14ac:dyDescent="0.2">
      <c r="B13" s="4">
        <v>8</v>
      </c>
      <c r="C13" s="6">
        <v>108.3</v>
      </c>
      <c r="D13" s="6">
        <v>103.85</v>
      </c>
      <c r="E13" s="6">
        <v>109.25</v>
      </c>
      <c r="F13" s="6">
        <v>112.55</v>
      </c>
      <c r="G13" s="6">
        <v>111.95</v>
      </c>
      <c r="H13" s="6">
        <v>111.3</v>
      </c>
    </row>
    <row r="14" spans="1:8" x14ac:dyDescent="0.2">
      <c r="B14" s="4">
        <v>9</v>
      </c>
      <c r="C14" s="6">
        <v>110.4</v>
      </c>
      <c r="D14" s="6">
        <v>107.6</v>
      </c>
      <c r="E14" s="6">
        <v>108.7</v>
      </c>
      <c r="F14" s="6">
        <v>111.2</v>
      </c>
      <c r="G14" s="6">
        <v>119.95</v>
      </c>
      <c r="H14" s="6">
        <v>110.65</v>
      </c>
    </row>
    <row r="15" spans="1:8" x14ac:dyDescent="0.2">
      <c r="B15" s="4">
        <v>10</v>
      </c>
      <c r="C15" s="6">
        <v>107.7</v>
      </c>
      <c r="D15" s="6">
        <v>106.25</v>
      </c>
      <c r="E15" s="6">
        <v>107.05</v>
      </c>
      <c r="F15" s="6">
        <v>108.55</v>
      </c>
      <c r="G15" s="6">
        <v>111.15</v>
      </c>
      <c r="H15" s="6">
        <v>107.95</v>
      </c>
    </row>
    <row r="16" spans="1:8" x14ac:dyDescent="0.2">
      <c r="B16" s="4">
        <v>11</v>
      </c>
      <c r="C16" s="6">
        <v>107.95</v>
      </c>
      <c r="D16" s="6">
        <v>109.2</v>
      </c>
      <c r="E16" s="6">
        <v>110.6</v>
      </c>
      <c r="F16" s="6">
        <v>107.85</v>
      </c>
      <c r="G16" s="6">
        <v>113.05</v>
      </c>
      <c r="H16" s="6">
        <v>110.1</v>
      </c>
    </row>
    <row r="17" spans="2:8" x14ac:dyDescent="0.2">
      <c r="B17" s="4">
        <v>12</v>
      </c>
      <c r="C17" s="6">
        <v>108.45</v>
      </c>
      <c r="D17" s="6">
        <v>107.05</v>
      </c>
      <c r="E17" s="6">
        <v>110.25</v>
      </c>
      <c r="F17" s="6">
        <v>109.25</v>
      </c>
      <c r="G17" s="6">
        <v>108.3</v>
      </c>
      <c r="H17" s="6">
        <v>109.5</v>
      </c>
    </row>
    <row r="19" spans="2:8" x14ac:dyDescent="0.2">
      <c r="B19" s="7" t="s">
        <v>10</v>
      </c>
      <c r="C19" s="2">
        <f>AVERAGE(C6:C17)</f>
        <v>108.19166666666668</v>
      </c>
      <c r="D19" s="2">
        <f t="shared" ref="D19:H19" si="0">AVERAGE(D6:D17)</f>
        <v>107.75</v>
      </c>
      <c r="E19" s="2">
        <f t="shared" si="0"/>
        <v>109.61666666666666</v>
      </c>
      <c r="F19" s="2">
        <f t="shared" si="0"/>
        <v>111.30833333333334</v>
      </c>
      <c r="G19" s="2">
        <f t="shared" si="0"/>
        <v>111.77499999999999</v>
      </c>
      <c r="H19" s="2">
        <f t="shared" si="0"/>
        <v>110.40833333333332</v>
      </c>
    </row>
    <row r="20" spans="2:8" x14ac:dyDescent="0.2">
      <c r="B20" s="7" t="s">
        <v>11</v>
      </c>
      <c r="C20" s="2">
        <f>STDEV(C6:C17)/SQRT(COUNT(C6:C17))</f>
        <v>0.63653992868325349</v>
      </c>
      <c r="D20" s="2">
        <f t="shared" ref="D20:H20" si="1">STDEV(D6:D17)/SQRT(COUNT(D6:D17))</f>
        <v>0.63669363737891083</v>
      </c>
      <c r="E20" s="2">
        <f t="shared" si="1"/>
        <v>0.35357124637423004</v>
      </c>
      <c r="F20" s="2">
        <f t="shared" si="1"/>
        <v>0.7916666666666663</v>
      </c>
      <c r="G20" s="2">
        <f t="shared" si="1"/>
        <v>1.1143774590380597</v>
      </c>
      <c r="H20" s="2">
        <f t="shared" si="1"/>
        <v>0.78669892717621115</v>
      </c>
    </row>
  </sheetData>
  <mergeCells count="2">
    <mergeCell ref="C3:H3"/>
    <mergeCell ref="C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D52A-66CF-1541-833E-67D80400F3C9}">
  <dimension ref="A1:I22"/>
  <sheetViews>
    <sheetView workbookViewId="0">
      <selection sqref="A1:XFD1048576"/>
    </sheetView>
  </sheetViews>
  <sheetFormatPr baseColWidth="10" defaultRowHeight="16" x14ac:dyDescent="0.2"/>
  <cols>
    <col min="1" max="1" width="13.1640625" bestFit="1" customWidth="1"/>
    <col min="2" max="2" width="14.5" style="2" bestFit="1" customWidth="1"/>
    <col min="3" max="3" width="10.83203125" style="2"/>
    <col min="4" max="4" width="17.5" style="2" bestFit="1" customWidth="1"/>
    <col min="5" max="6" width="10.83203125" style="2"/>
    <col min="7" max="7" width="11.83203125" style="2" bestFit="1" customWidth="1"/>
    <col min="8" max="8" width="10.83203125" style="2"/>
    <col min="9" max="9" width="30.33203125" style="2" bestFit="1" customWidth="1"/>
  </cols>
  <sheetData>
    <row r="1" spans="1:9" ht="24" x14ac:dyDescent="0.3">
      <c r="A1" s="1" t="s">
        <v>20</v>
      </c>
    </row>
    <row r="4" spans="1:9" x14ac:dyDescent="0.2">
      <c r="B4" s="10" t="s">
        <v>21</v>
      </c>
      <c r="C4" s="10"/>
      <c r="D4" s="11" t="s">
        <v>3</v>
      </c>
      <c r="E4" s="12" t="s">
        <v>22</v>
      </c>
      <c r="F4" s="12" t="s">
        <v>23</v>
      </c>
      <c r="G4" s="12" t="s">
        <v>24</v>
      </c>
      <c r="H4" s="12" t="s">
        <v>10</v>
      </c>
      <c r="I4" s="7" t="s">
        <v>11</v>
      </c>
    </row>
    <row r="5" spans="1:9" x14ac:dyDescent="0.2">
      <c r="B5" s="13" t="s">
        <v>2</v>
      </c>
      <c r="C5" s="13" t="s">
        <v>4</v>
      </c>
      <c r="D5" s="7">
        <v>1</v>
      </c>
      <c r="E5" s="2">
        <v>38583.273999999998</v>
      </c>
      <c r="F5" s="2">
        <v>23794.17</v>
      </c>
      <c r="G5" s="2">
        <f>E5/F5</f>
        <v>1.62154317633269</v>
      </c>
      <c r="H5" s="2">
        <f>AVERAGE(G5:G7)</f>
        <v>1.4575345657382064</v>
      </c>
      <c r="I5" s="2">
        <f>STDEV(G5:G7)/SQRT(COUNT(G5:G7))</f>
        <v>9.0339039738110416E-2</v>
      </c>
    </row>
    <row r="6" spans="1:9" x14ac:dyDescent="0.2">
      <c r="B6" s="13"/>
      <c r="C6" s="13"/>
      <c r="D6" s="14">
        <v>2</v>
      </c>
      <c r="E6" s="2">
        <v>34286.131999999998</v>
      </c>
      <c r="F6" s="2">
        <v>23790.392</v>
      </c>
      <c r="G6" s="2">
        <f t="shared" ref="G6:G22" si="0">E6/F6</f>
        <v>1.4411755804612214</v>
      </c>
    </row>
    <row r="7" spans="1:9" x14ac:dyDescent="0.2">
      <c r="B7" s="13"/>
      <c r="C7" s="13"/>
      <c r="D7" s="14">
        <v>3</v>
      </c>
      <c r="E7" s="2">
        <v>30032.403999999999</v>
      </c>
      <c r="F7" s="2">
        <v>22927.512999999999</v>
      </c>
      <c r="G7" s="2">
        <f t="shared" si="0"/>
        <v>1.3098849404207076</v>
      </c>
    </row>
    <row r="8" spans="1:9" x14ac:dyDescent="0.2">
      <c r="B8" s="13"/>
      <c r="C8" s="13" t="s">
        <v>5</v>
      </c>
      <c r="D8" s="7">
        <v>1</v>
      </c>
      <c r="E8" s="2">
        <v>0</v>
      </c>
      <c r="F8" s="2">
        <v>21501.321</v>
      </c>
      <c r="G8" s="2">
        <f t="shared" si="0"/>
        <v>0</v>
      </c>
      <c r="H8" s="2">
        <f>AVERAGE(G8:G10)</f>
        <v>0</v>
      </c>
      <c r="I8" s="2">
        <f>STDEV(G8:G10)/SQRT(COUNT(G8:G10))</f>
        <v>0</v>
      </c>
    </row>
    <row r="9" spans="1:9" x14ac:dyDescent="0.2">
      <c r="B9" s="13"/>
      <c r="C9" s="13"/>
      <c r="D9" s="14">
        <v>2</v>
      </c>
      <c r="E9" s="2">
        <v>0</v>
      </c>
      <c r="F9" s="2">
        <v>22925.562999999998</v>
      </c>
      <c r="G9" s="2">
        <f t="shared" si="0"/>
        <v>0</v>
      </c>
    </row>
    <row r="10" spans="1:9" x14ac:dyDescent="0.2">
      <c r="B10" s="13"/>
      <c r="C10" s="13"/>
      <c r="D10" s="14">
        <v>3</v>
      </c>
      <c r="E10" s="2">
        <v>0</v>
      </c>
      <c r="F10" s="2">
        <v>20762.441999999999</v>
      </c>
      <c r="G10" s="2">
        <f t="shared" si="0"/>
        <v>0</v>
      </c>
    </row>
    <row r="11" spans="1:9" x14ac:dyDescent="0.2">
      <c r="B11" s="13"/>
      <c r="C11" s="13" t="s">
        <v>15</v>
      </c>
      <c r="D11" s="7">
        <v>1</v>
      </c>
      <c r="E11" s="2">
        <v>34616.667999999998</v>
      </c>
      <c r="F11" s="2">
        <v>24080.512999999999</v>
      </c>
      <c r="G11" s="2">
        <f t="shared" si="0"/>
        <v>1.437538643798826</v>
      </c>
      <c r="H11" s="2">
        <f>AVERAGE(G11:G13)</f>
        <v>1.358921691875933</v>
      </c>
      <c r="I11" s="2">
        <f>STDEV(G11:G13)/SQRT(COUNT(G11:G13))</f>
        <v>3.9973432536659595E-2</v>
      </c>
    </row>
    <row r="12" spans="1:9" x14ac:dyDescent="0.2">
      <c r="B12" s="13"/>
      <c r="C12" s="13"/>
      <c r="D12" s="14">
        <v>2</v>
      </c>
      <c r="E12" s="2">
        <v>30194.919000000002</v>
      </c>
      <c r="F12" s="2">
        <v>23101.806</v>
      </c>
      <c r="G12" s="2">
        <f t="shared" si="0"/>
        <v>1.3070371641074296</v>
      </c>
    </row>
    <row r="13" spans="1:9" x14ac:dyDescent="0.2">
      <c r="B13" s="13"/>
      <c r="C13" s="13"/>
      <c r="D13" s="14">
        <v>3</v>
      </c>
      <c r="E13" s="2">
        <v>27585.061000000002</v>
      </c>
      <c r="F13" s="2">
        <v>20706.562999999998</v>
      </c>
      <c r="G13" s="2">
        <f t="shared" si="0"/>
        <v>1.3321892677215434</v>
      </c>
    </row>
    <row r="14" spans="1:9" x14ac:dyDescent="0.2">
      <c r="B14" s="13"/>
      <c r="C14" s="13" t="s">
        <v>16</v>
      </c>
      <c r="D14" s="7">
        <v>1</v>
      </c>
      <c r="E14" s="2">
        <v>3997.8910000000001</v>
      </c>
      <c r="F14" s="2">
        <v>19316.906999999999</v>
      </c>
      <c r="G14" s="2">
        <f t="shared" si="0"/>
        <v>0.20696330939523602</v>
      </c>
      <c r="H14" s="2">
        <f>AVERAGE(G14:G16)</f>
        <v>0.23298649556822473</v>
      </c>
      <c r="I14" s="2">
        <f>STDEV(G14:G16)/SQRT(COUNT(G14:G16))</f>
        <v>1.3194671706125293E-2</v>
      </c>
    </row>
    <row r="15" spans="1:9" x14ac:dyDescent="0.2">
      <c r="B15" s="13"/>
      <c r="C15" s="13"/>
      <c r="D15" s="14">
        <v>2</v>
      </c>
      <c r="E15" s="2">
        <v>3084.355</v>
      </c>
      <c r="F15" s="2">
        <v>12734.522000000001</v>
      </c>
      <c r="G15" s="2">
        <f t="shared" si="0"/>
        <v>0.24220422250634926</v>
      </c>
    </row>
    <row r="16" spans="1:9" x14ac:dyDescent="0.2">
      <c r="B16" s="13"/>
      <c r="C16" s="13"/>
      <c r="D16" s="14">
        <v>3</v>
      </c>
      <c r="E16" s="2">
        <v>3404.4769999999999</v>
      </c>
      <c r="F16" s="2">
        <v>13629.25</v>
      </c>
      <c r="G16" s="2">
        <f t="shared" si="0"/>
        <v>0.24979195480308894</v>
      </c>
    </row>
    <row r="17" spans="2:9" x14ac:dyDescent="0.2">
      <c r="B17" s="13"/>
      <c r="C17" s="13" t="s">
        <v>17</v>
      </c>
      <c r="D17" s="7">
        <v>1</v>
      </c>
      <c r="E17" s="2">
        <v>3317.8910000000001</v>
      </c>
      <c r="F17" s="2">
        <v>12689.643</v>
      </c>
      <c r="G17" s="2">
        <f t="shared" si="0"/>
        <v>0.26146448722001087</v>
      </c>
      <c r="H17" s="2">
        <f>AVERAGE(G17:G19)</f>
        <v>0.25370286663054215</v>
      </c>
      <c r="I17" s="2">
        <f>STDEV(G17:G19)/SQRT(COUNT(G17:G19))</f>
        <v>7.7616205894687337E-3</v>
      </c>
    </row>
    <row r="18" spans="2:9" x14ac:dyDescent="0.2">
      <c r="B18" s="13"/>
      <c r="C18" s="13"/>
      <c r="D18" s="14">
        <v>2</v>
      </c>
      <c r="E18" s="2">
        <v>3697.962</v>
      </c>
      <c r="F18" s="2">
        <v>15035.957</v>
      </c>
      <c r="G18" s="2">
        <f t="shared" si="0"/>
        <v>0.2459412460410734</v>
      </c>
    </row>
    <row r="19" spans="2:9" x14ac:dyDescent="0.2">
      <c r="B19" s="13"/>
      <c r="C19" s="13"/>
      <c r="D19" s="14"/>
    </row>
    <row r="20" spans="2:9" x14ac:dyDescent="0.2">
      <c r="B20" s="13"/>
      <c r="C20" s="13" t="s">
        <v>18</v>
      </c>
      <c r="D20" s="7">
        <v>1</v>
      </c>
      <c r="E20" s="2">
        <v>4433.5690000000004</v>
      </c>
      <c r="F20" s="2">
        <v>15516.714</v>
      </c>
      <c r="G20" s="2">
        <f t="shared" si="0"/>
        <v>0.28572860207386697</v>
      </c>
      <c r="H20" s="2">
        <f>AVERAGE(G20:G22)</f>
        <v>0.2393561148259977</v>
      </c>
      <c r="I20" s="2">
        <f>STDEV(G20:G22)/SQRT(COUNT(G20:G22))</f>
        <v>2.3506143724551488E-2</v>
      </c>
    </row>
    <row r="21" spans="2:9" x14ac:dyDescent="0.2">
      <c r="B21" s="13"/>
      <c r="C21" s="13"/>
      <c r="D21" s="14">
        <v>2</v>
      </c>
      <c r="E21" s="2">
        <v>3884.3049999999998</v>
      </c>
      <c r="F21" s="2">
        <v>18542.977999999999</v>
      </c>
      <c r="G21" s="2">
        <f t="shared" si="0"/>
        <v>0.20947579186040127</v>
      </c>
    </row>
    <row r="22" spans="2:9" x14ac:dyDescent="0.2">
      <c r="B22" s="13"/>
      <c r="C22" s="13"/>
      <c r="D22" s="14">
        <v>3</v>
      </c>
      <c r="E22" s="2">
        <v>3569.8409999999999</v>
      </c>
      <c r="F22" s="2">
        <v>16018.028</v>
      </c>
      <c r="G22" s="2">
        <f t="shared" si="0"/>
        <v>0.22286395054372485</v>
      </c>
    </row>
  </sheetData>
  <mergeCells count="8">
    <mergeCell ref="B4:C4"/>
    <mergeCell ref="B5:B22"/>
    <mergeCell ref="C5:C7"/>
    <mergeCell ref="C8:C10"/>
    <mergeCell ref="C11:C13"/>
    <mergeCell ref="C14:C16"/>
    <mergeCell ref="C17:C19"/>
    <mergeCell ref="C20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26D2-3612-D94F-B7DB-54D7A3355F50}">
  <dimension ref="A1:G19"/>
  <sheetViews>
    <sheetView workbookViewId="0">
      <selection sqref="A1:XFD1048576"/>
    </sheetView>
  </sheetViews>
  <sheetFormatPr baseColWidth="10" defaultRowHeight="16" x14ac:dyDescent="0.2"/>
  <cols>
    <col min="1" max="1" width="13.1640625" bestFit="1" customWidth="1"/>
    <col min="2" max="2" width="39.5" style="2" bestFit="1" customWidth="1"/>
    <col min="3" max="7" width="10.83203125" style="2"/>
  </cols>
  <sheetData>
    <row r="1" spans="1:7" ht="24" x14ac:dyDescent="0.3">
      <c r="A1" s="8" t="s">
        <v>12</v>
      </c>
    </row>
    <row r="3" spans="1:7" x14ac:dyDescent="0.2">
      <c r="C3" s="3" t="s">
        <v>13</v>
      </c>
      <c r="D3" s="3"/>
      <c r="E3" s="3"/>
      <c r="F3" s="3"/>
      <c r="G3" s="3"/>
    </row>
    <row r="4" spans="1:7" x14ac:dyDescent="0.2">
      <c r="B4" s="4"/>
      <c r="C4" s="3" t="s">
        <v>2</v>
      </c>
      <c r="D4" s="3"/>
      <c r="E4" s="3"/>
      <c r="F4" s="3"/>
      <c r="G4" s="3"/>
    </row>
    <row r="5" spans="1:7" x14ac:dyDescent="0.2">
      <c r="B5" s="7" t="s">
        <v>14</v>
      </c>
      <c r="C5" s="4" t="s">
        <v>4</v>
      </c>
      <c r="D5" s="4" t="s">
        <v>15</v>
      </c>
      <c r="E5" s="4" t="s">
        <v>16</v>
      </c>
      <c r="F5" s="4" t="s">
        <v>17</v>
      </c>
      <c r="G5" s="4" t="s">
        <v>18</v>
      </c>
    </row>
    <row r="6" spans="1:7" x14ac:dyDescent="0.2">
      <c r="B6" s="4">
        <v>2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1:7" x14ac:dyDescent="0.2">
      <c r="B7" s="4">
        <v>3</v>
      </c>
      <c r="C7" s="2">
        <v>445.19200000000001</v>
      </c>
      <c r="D7" s="2">
        <v>0</v>
      </c>
      <c r="E7" s="2">
        <v>0</v>
      </c>
      <c r="F7" s="2">
        <v>0</v>
      </c>
      <c r="G7" s="2">
        <v>0</v>
      </c>
    </row>
    <row r="8" spans="1:7" x14ac:dyDescent="0.2">
      <c r="B8" s="4">
        <v>4</v>
      </c>
      <c r="C8" s="2">
        <v>794.09199999999998</v>
      </c>
      <c r="D8" s="2">
        <v>486.84899999999999</v>
      </c>
      <c r="E8" s="2">
        <v>1994.577</v>
      </c>
      <c r="F8" s="2">
        <v>238.607</v>
      </c>
      <c r="G8" s="2">
        <v>393.435</v>
      </c>
    </row>
    <row r="9" spans="1:7" x14ac:dyDescent="0.2">
      <c r="B9" s="4">
        <v>5</v>
      </c>
      <c r="C9" s="2">
        <v>437.84899999999999</v>
      </c>
      <c r="D9" s="2">
        <v>191.536</v>
      </c>
      <c r="E9" s="2">
        <v>0</v>
      </c>
      <c r="F9" s="2">
        <v>290.84899999999999</v>
      </c>
      <c r="G9" s="2">
        <v>421.19200000000001</v>
      </c>
    </row>
    <row r="10" spans="1:7" x14ac:dyDescent="0.2">
      <c r="B10" s="4">
        <v>6</v>
      </c>
      <c r="C10" s="2">
        <v>24443.22</v>
      </c>
      <c r="D10" s="2">
        <v>13933.764999999999</v>
      </c>
      <c r="E10" s="2">
        <v>24153.543000000001</v>
      </c>
      <c r="F10" s="2">
        <v>19620.228999999999</v>
      </c>
      <c r="G10" s="2">
        <v>30986.664000000001</v>
      </c>
    </row>
    <row r="11" spans="1:7" x14ac:dyDescent="0.2">
      <c r="B11" s="4">
        <v>7</v>
      </c>
      <c r="C11" s="2">
        <v>5129.7309999999998</v>
      </c>
      <c r="D11" s="2">
        <v>4915.2460000000001</v>
      </c>
      <c r="E11" s="2">
        <v>2643.4769999999999</v>
      </c>
      <c r="F11" s="2">
        <v>7976.1670000000004</v>
      </c>
      <c r="G11" s="2">
        <v>5009.4179999999997</v>
      </c>
    </row>
    <row r="12" spans="1:7" x14ac:dyDescent="0.2">
      <c r="B12" s="4">
        <v>8</v>
      </c>
      <c r="C12" s="2">
        <v>13134.522000000001</v>
      </c>
      <c r="D12" s="2">
        <v>3404.933</v>
      </c>
      <c r="E12" s="2">
        <v>2867.598</v>
      </c>
      <c r="F12" s="2">
        <v>1451.4059999999999</v>
      </c>
      <c r="G12" s="2">
        <v>2406.2840000000001</v>
      </c>
    </row>
    <row r="13" spans="1:7" x14ac:dyDescent="0.2">
      <c r="B13" s="4">
        <v>9</v>
      </c>
      <c r="C13" s="2">
        <v>9767.5010000000002</v>
      </c>
      <c r="D13" s="2">
        <v>7631.53</v>
      </c>
      <c r="E13" s="2">
        <v>1226.335</v>
      </c>
      <c r="F13" s="2">
        <v>1528.749</v>
      </c>
      <c r="G13" s="2">
        <v>1096.8489999999999</v>
      </c>
    </row>
    <row r="14" spans="1:7" x14ac:dyDescent="0.2">
      <c r="B14" s="4">
        <v>10</v>
      </c>
      <c r="C14" s="2">
        <v>9236.7939999999999</v>
      </c>
      <c r="D14" s="2">
        <v>8105.0659999999998</v>
      </c>
      <c r="E14" s="2">
        <v>2554.527</v>
      </c>
      <c r="F14" s="2">
        <v>1230.213</v>
      </c>
      <c r="G14" s="2">
        <v>1320.6780000000001</v>
      </c>
    </row>
    <row r="15" spans="1:7" x14ac:dyDescent="0.2">
      <c r="B15" s="4">
        <v>11</v>
      </c>
      <c r="C15" s="2">
        <v>11051.621999999999</v>
      </c>
      <c r="D15" s="2">
        <v>7624.7730000000001</v>
      </c>
      <c r="E15" s="2">
        <v>2715.77</v>
      </c>
      <c r="F15" s="2">
        <v>1738.213</v>
      </c>
      <c r="G15" s="2">
        <v>1922.335</v>
      </c>
    </row>
    <row r="16" spans="1:7" x14ac:dyDescent="0.2">
      <c r="B16" s="4">
        <v>12</v>
      </c>
      <c r="C16" s="2">
        <v>8878.3799999999992</v>
      </c>
      <c r="D16" s="2">
        <v>13254.228999999999</v>
      </c>
      <c r="E16" s="2">
        <v>3904.7190000000001</v>
      </c>
      <c r="F16" s="2">
        <v>622.678</v>
      </c>
      <c r="G16" s="2">
        <v>1344.799</v>
      </c>
    </row>
    <row r="17" spans="2:7" x14ac:dyDescent="0.2">
      <c r="B17" s="4">
        <v>13</v>
      </c>
      <c r="C17" s="2">
        <v>2435.134</v>
      </c>
      <c r="D17" s="2">
        <v>6111.6310000000003</v>
      </c>
      <c r="E17" s="2">
        <v>877.09199999999998</v>
      </c>
      <c r="F17" s="2">
        <v>631.60699999999997</v>
      </c>
      <c r="G17" s="2">
        <v>611.84900000000005</v>
      </c>
    </row>
    <row r="19" spans="2:7" x14ac:dyDescent="0.2">
      <c r="B19" s="4" t="s">
        <v>19</v>
      </c>
      <c r="C19" s="9">
        <f>100*SUM(C12:C17)/SUM(C6:C17)</f>
        <v>63.558468973303249</v>
      </c>
      <c r="D19" s="9">
        <f>100*SUM(D12:D17)/SUM(D6:D17)</f>
        <v>70.259629222603053</v>
      </c>
      <c r="E19" s="9">
        <f>100*SUM(E12:E17)/SUM(E6:E17)</f>
        <v>32.945550009061989</v>
      </c>
      <c r="F19" s="9">
        <f>100*SUM(F12:F17)/SUM(F6:F17)</f>
        <v>20.388132963103839</v>
      </c>
      <c r="G19" s="9">
        <f>100*SUM(G12:G17)/SUM(G6:G17)</f>
        <v>19.121345153327354</v>
      </c>
    </row>
  </sheetData>
  <mergeCells count="2">
    <mergeCell ref="C3:G3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3A</vt:lpstr>
      <vt:lpstr>Figure 3B</vt:lpstr>
      <vt:lpstr>Figure 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2024-02-27T22:35:33Z</dcterms:created>
  <dcterms:modified xsi:type="dcterms:W3CDTF">2024-02-27T22:42:46Z</dcterms:modified>
</cp:coreProperties>
</file>