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605C87C6-0F6F-144A-B54B-F7197B02594F}" xr6:coauthVersionLast="47" xr6:coauthVersionMax="47" xr10:uidLastSave="{00000000-0000-0000-0000-000000000000}"/>
  <bookViews>
    <workbookView xWindow="540" yWindow="1820" windowWidth="25240" windowHeight="13760" activeTab="2" xr2:uid="{71429D22-87BB-154D-8508-3008FA0753EA}"/>
  </bookViews>
  <sheets>
    <sheet name="Figure 5A" sheetId="1" r:id="rId1"/>
    <sheet name="Figure 5B" sheetId="2" r:id="rId2"/>
    <sheet name="Figure 5C" sheetId="3" r:id="rId3"/>
    <sheet name="Figure 5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4" l="1"/>
  <c r="P17" i="4"/>
  <c r="O12" i="4"/>
  <c r="O11" i="4"/>
  <c r="K7" i="4"/>
  <c r="P16" i="4" s="1"/>
  <c r="J7" i="4"/>
  <c r="O15" i="4" s="1"/>
  <c r="O6" i="4"/>
  <c r="K6" i="4"/>
  <c r="P10" i="4" s="1"/>
  <c r="J6" i="4"/>
  <c r="O10" i="4" s="1"/>
  <c r="K5" i="4"/>
  <c r="P7" i="4" s="1"/>
  <c r="J5" i="4"/>
  <c r="O7" i="4" s="1"/>
  <c r="D104" i="3"/>
  <c r="G103" i="3" s="1"/>
  <c r="D100" i="3"/>
  <c r="G95" i="3" s="1"/>
  <c r="G99" i="3"/>
  <c r="G98" i="3"/>
  <c r="G97" i="3"/>
  <c r="G96" i="3"/>
  <c r="D93" i="3"/>
  <c r="G89" i="3" s="1"/>
  <c r="G90" i="3"/>
  <c r="G88" i="3"/>
  <c r="G87" i="3"/>
  <c r="D78" i="3"/>
  <c r="G76" i="3" s="1"/>
  <c r="G77" i="3"/>
  <c r="D74" i="3"/>
  <c r="G72" i="3" s="1"/>
  <c r="G73" i="3"/>
  <c r="D69" i="3"/>
  <c r="G67" i="3" s="1"/>
  <c r="G68" i="3"/>
  <c r="G66" i="3"/>
  <c r="G65" i="3"/>
  <c r="D62" i="3"/>
  <c r="G56" i="3" s="1"/>
  <c r="G61" i="3"/>
  <c r="G60" i="3"/>
  <c r="G59" i="3"/>
  <c r="G58" i="3"/>
  <c r="G57" i="3"/>
  <c r="D47" i="3"/>
  <c r="G45" i="3" s="1"/>
  <c r="G46" i="3"/>
  <c r="G44" i="3"/>
  <c r="G43" i="3"/>
  <c r="D42" i="3"/>
  <c r="G38" i="3" s="1"/>
  <c r="G36" i="3"/>
  <c r="G35" i="3"/>
  <c r="R15" i="3"/>
  <c r="T10" i="3"/>
  <c r="T7" i="3"/>
  <c r="R7" i="3"/>
  <c r="N7" i="3"/>
  <c r="T15" i="3" s="1"/>
  <c r="M7" i="3"/>
  <c r="S16" i="3" s="1"/>
  <c r="L7" i="3"/>
  <c r="R14" i="3" s="1"/>
  <c r="N6" i="3"/>
  <c r="T11" i="3" s="1"/>
  <c r="M6" i="3"/>
  <c r="S11" i="3" s="1"/>
  <c r="L6" i="3"/>
  <c r="R12" i="3" s="1"/>
  <c r="T5" i="3"/>
  <c r="S5" i="3"/>
  <c r="N5" i="3"/>
  <c r="T6" i="3" s="1"/>
  <c r="M5" i="3"/>
  <c r="S7" i="3" s="1"/>
  <c r="L5" i="3"/>
  <c r="R5" i="3" s="1"/>
  <c r="H28" i="2"/>
  <c r="I28" i="2" s="1"/>
  <c r="H27" i="2"/>
  <c r="I27" i="2" s="1"/>
  <c r="H26" i="2"/>
  <c r="I26" i="2" s="1"/>
  <c r="I25" i="2"/>
  <c r="H25" i="2"/>
  <c r="H24" i="2"/>
  <c r="I24" i="2" s="1"/>
  <c r="H23" i="2"/>
  <c r="I23" i="2" s="1"/>
  <c r="H22" i="2"/>
  <c r="I22" i="2" s="1"/>
  <c r="H21" i="2"/>
  <c r="I21" i="2" s="1"/>
  <c r="H20" i="2"/>
  <c r="I20" i="2" s="1"/>
  <c r="J20" i="2" s="1"/>
  <c r="H19" i="2"/>
  <c r="I19" i="2" s="1"/>
  <c r="H18" i="2"/>
  <c r="I18" i="2" s="1"/>
  <c r="K18" i="2" s="1"/>
  <c r="H17" i="2"/>
  <c r="I17" i="2" s="1"/>
  <c r="H16" i="2"/>
  <c r="I16" i="2" s="1"/>
  <c r="J16" i="2" s="1"/>
  <c r="H15" i="2"/>
  <c r="H14" i="2"/>
  <c r="H13" i="2"/>
  <c r="H12" i="2"/>
  <c r="H11" i="2"/>
  <c r="H10" i="2"/>
  <c r="H9" i="2"/>
  <c r="H8" i="2"/>
  <c r="I8" i="2" s="1"/>
  <c r="H7" i="2"/>
  <c r="H6" i="2"/>
  <c r="I6" i="2" s="1"/>
  <c r="H5" i="2"/>
  <c r="H4" i="2"/>
  <c r="G72" i="1"/>
  <c r="G71" i="1"/>
  <c r="G70" i="1"/>
  <c r="G69" i="1"/>
  <c r="G68" i="1"/>
  <c r="G67" i="1"/>
  <c r="H67" i="1" s="1"/>
  <c r="G66" i="1"/>
  <c r="G65" i="1"/>
  <c r="G64" i="1"/>
  <c r="G63" i="1"/>
  <c r="G62" i="1"/>
  <c r="G61" i="1"/>
  <c r="G60" i="1"/>
  <c r="G59" i="1"/>
  <c r="G58" i="1"/>
  <c r="H56" i="1" s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I20" i="1"/>
  <c r="H20" i="1"/>
  <c r="H19" i="1"/>
  <c r="I19" i="1" s="1"/>
  <c r="H18" i="1"/>
  <c r="I18" i="1" s="1"/>
  <c r="H17" i="1"/>
  <c r="I17" i="1" s="1"/>
  <c r="H16" i="1"/>
  <c r="I16" i="1" s="1"/>
  <c r="H15" i="1"/>
  <c r="H14" i="1"/>
  <c r="H13" i="1"/>
  <c r="H12" i="1"/>
  <c r="H11" i="1"/>
  <c r="H10" i="1"/>
  <c r="I10" i="1" s="1"/>
  <c r="H9" i="1"/>
  <c r="H8" i="1"/>
  <c r="I8" i="1" s="1"/>
  <c r="H7" i="1"/>
  <c r="H6" i="1"/>
  <c r="H5" i="1"/>
  <c r="H4" i="1"/>
  <c r="P6" i="4" l="1"/>
  <c r="P19" i="4"/>
  <c r="O14" i="4"/>
  <c r="P20" i="4"/>
  <c r="P14" i="4"/>
  <c r="O5" i="4"/>
  <c r="P5" i="4"/>
  <c r="P15" i="4"/>
  <c r="I4" i="1"/>
  <c r="I12" i="1"/>
  <c r="H38" i="1"/>
  <c r="I41" i="1" s="1"/>
  <c r="H44" i="1"/>
  <c r="I48" i="1" s="1"/>
  <c r="H62" i="1"/>
  <c r="I64" i="1" s="1"/>
  <c r="R11" i="3"/>
  <c r="I14" i="2"/>
  <c r="K14" i="2" s="1"/>
  <c r="R6" i="3"/>
  <c r="J16" i="1"/>
  <c r="H50" i="1"/>
  <c r="I53" i="1" s="1"/>
  <c r="I6" i="1"/>
  <c r="J4" i="1" s="1"/>
  <c r="I14" i="1"/>
  <c r="K14" i="1" s="1"/>
  <c r="I10" i="2"/>
  <c r="S15" i="3"/>
  <c r="G63" i="3"/>
  <c r="G75" i="3"/>
  <c r="G94" i="3"/>
  <c r="I43" i="1"/>
  <c r="J20" i="1"/>
  <c r="K23" i="1" s="1"/>
  <c r="I4" i="2"/>
  <c r="J4" i="2" s="1"/>
  <c r="K12" i="2" s="1"/>
  <c r="I12" i="2"/>
  <c r="K19" i="2"/>
  <c r="J25" i="2"/>
  <c r="K27" i="2" s="1"/>
  <c r="G34" i="3"/>
  <c r="G64" i="3"/>
  <c r="S6" i="3"/>
  <c r="S8" i="3"/>
  <c r="S12" i="3"/>
  <c r="T16" i="3"/>
  <c r="G31" i="3"/>
  <c r="G39" i="3"/>
  <c r="G91" i="3"/>
  <c r="G106" i="3" s="1"/>
  <c r="R10" i="3"/>
  <c r="R23" i="3" s="1"/>
  <c r="G32" i="3"/>
  <c r="G40" i="3"/>
  <c r="G70" i="3"/>
  <c r="G92" i="3"/>
  <c r="S10" i="3"/>
  <c r="S14" i="3"/>
  <c r="G33" i="3"/>
  <c r="G41" i="3"/>
  <c r="G71" i="3"/>
  <c r="G80" i="3" s="1"/>
  <c r="G101" i="3"/>
  <c r="T14" i="3"/>
  <c r="T22" i="3"/>
  <c r="G102" i="3"/>
  <c r="G37" i="3"/>
  <c r="G30" i="3"/>
  <c r="K24" i="2"/>
  <c r="K23" i="2"/>
  <c r="K28" i="2"/>
  <c r="I60" i="1"/>
  <c r="I61" i="1"/>
  <c r="I59" i="1"/>
  <c r="K18" i="1"/>
  <c r="K25" i="1"/>
  <c r="I49" i="1"/>
  <c r="I54" i="1"/>
  <c r="I70" i="1"/>
  <c r="K19" i="1"/>
  <c r="I47" i="1"/>
  <c r="I71" i="1"/>
  <c r="J26" i="1"/>
  <c r="K30" i="1" s="1"/>
  <c r="I72" i="1"/>
  <c r="P23" i="4" l="1"/>
  <c r="P22" i="4"/>
  <c r="O23" i="4"/>
  <c r="O22" i="4"/>
  <c r="K12" i="1"/>
  <c r="K10" i="1"/>
  <c r="M10" i="2"/>
  <c r="K10" i="2"/>
  <c r="L10" i="2" s="1"/>
  <c r="S22" i="3"/>
  <c r="I65" i="1"/>
  <c r="K64" i="1" s="1"/>
  <c r="J64" i="1"/>
  <c r="G105" i="3"/>
  <c r="I42" i="1"/>
  <c r="K24" i="1"/>
  <c r="T23" i="3"/>
  <c r="I55" i="1"/>
  <c r="J53" i="1" s="1"/>
  <c r="I66" i="1"/>
  <c r="G79" i="3"/>
  <c r="G49" i="3"/>
  <c r="G48" i="3"/>
  <c r="S23" i="3"/>
  <c r="R22" i="3"/>
  <c r="M23" i="2"/>
  <c r="L23" i="2"/>
  <c r="L23" i="1"/>
  <c r="M23" i="1"/>
  <c r="K70" i="1"/>
  <c r="J70" i="1"/>
  <c r="L10" i="1"/>
  <c r="M10" i="1"/>
  <c r="K59" i="1"/>
  <c r="J59" i="1"/>
  <c r="K29" i="1"/>
  <c r="K31" i="1"/>
  <c r="K53" i="1"/>
  <c r="K47" i="1"/>
  <c r="J47" i="1"/>
  <c r="J41" i="1" l="1"/>
  <c r="K41" i="1"/>
  <c r="L29" i="1"/>
  <c r="M29" i="1"/>
</calcChain>
</file>

<file path=xl/sharedStrings.xml><?xml version="1.0" encoding="utf-8"?>
<sst xmlns="http://schemas.openxmlformats.org/spreadsheetml/2006/main" count="342" uniqueCount="57">
  <si>
    <t>Figure 5A (Left)</t>
  </si>
  <si>
    <t>18S Tag/U2</t>
  </si>
  <si>
    <t>Condition</t>
  </si>
  <si>
    <t>Biological Replicate</t>
  </si>
  <si>
    <t>Technical Replicate</t>
  </si>
  <si>
    <t>18S Tag</t>
  </si>
  <si>
    <t>U2</t>
  </si>
  <si>
    <t>Average Technical Replicates 18S Tag/U2</t>
  </si>
  <si>
    <t>Average Cell Background + WT 18S</t>
  </si>
  <si>
    <t>18S -2 relative to WT 18S by Cell Background</t>
  </si>
  <si>
    <t>Average</t>
  </si>
  <si>
    <t>Standard Error of the Mean (SEM)</t>
  </si>
  <si>
    <t>BY4741</t>
  </si>
  <si>
    <t>WT 18S (Gel 1)</t>
  </si>
  <si>
    <t>18S -2 (Gel 1)</t>
  </si>
  <si>
    <t>WT 18S (Gel 2)</t>
  </si>
  <si>
    <t>18S -2 (Gel 2)</t>
  </si>
  <si>
    <t>∆Hel2</t>
  </si>
  <si>
    <t>WT 18S</t>
  </si>
  <si>
    <t>18S -2</t>
  </si>
  <si>
    <t>∆Xrn1</t>
  </si>
  <si>
    <t>Figure 5A (Middle)</t>
  </si>
  <si>
    <t>∆Asc1 + U24</t>
  </si>
  <si>
    <t>∆Dom34</t>
  </si>
  <si>
    <t>18S Tag / U2 relative to WT 18S</t>
  </si>
  <si>
    <t>18S WT</t>
  </si>
  <si>
    <t>18S-2</t>
  </si>
  <si>
    <t>dCue2</t>
  </si>
  <si>
    <t>Figure 5A (Right)</t>
  </si>
  <si>
    <t>Rps20 WT</t>
  </si>
  <si>
    <t>Rps20 K6K8R</t>
  </si>
  <si>
    <t>Figure 5D (Left)</t>
  </si>
  <si>
    <t>Doubling Time (min)</t>
  </si>
  <si>
    <t>Average Doubling Time (min) per day</t>
  </si>
  <si>
    <t>Fold Change in Doubling Time relative to WT 18S</t>
  </si>
  <si>
    <t>∆Mag2</t>
  </si>
  <si>
    <t>Day Grown On</t>
  </si>
  <si>
    <t>Figure 5D (Middle)</t>
  </si>
  <si>
    <t>Doubling Times (min)</t>
  </si>
  <si>
    <t>Doubling Times Normalized to WT 18S per day</t>
  </si>
  <si>
    <t>Rps3</t>
  </si>
  <si>
    <t>Rps3-K212R</t>
  </si>
  <si>
    <t>Daily Average</t>
  </si>
  <si>
    <t>Figure 5D (Right)</t>
  </si>
  <si>
    <t>Doubling Times Normalized to BY4741</t>
  </si>
  <si>
    <t>dRqt2</t>
  </si>
  <si>
    <t>dRqt3</t>
  </si>
  <si>
    <t>dRqt4</t>
  </si>
  <si>
    <t>Figure 5B (Left)</t>
  </si>
  <si>
    <t>Figure 5B (Middle)</t>
  </si>
  <si>
    <t>Rps3- K212R</t>
  </si>
  <si>
    <t>Figure 5B (Right)</t>
  </si>
  <si>
    <t>Figure 5C (Left)</t>
  </si>
  <si>
    <t>Figure 5C (Middle)</t>
  </si>
  <si>
    <t>Figure 5C (Right)</t>
  </si>
  <si>
    <t>Doubling Times Normalized to Rps20 WT</t>
  </si>
  <si>
    <t xml:space="preserve">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</si>
</sst>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7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2" fillId="2" borderId="0" xfId="0" applyFont="1" applyFill="1"/>
    <xf numFmtId="0" fontId="6" fillId="0" borderId="0" xfId="0" applyFont="1" applyAlignment="1">
      <alignment vertical="center"/>
    </xf>
    <xf numFmtId="14" fontId="4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B72B-157D-7945-9E66-8DA9A5E3037C}">
  <dimension ref="A1:Z1000"/>
  <sheetViews>
    <sheetView workbookViewId="0">
      <selection sqref="A1:XFD1048576"/>
    </sheetView>
  </sheetViews>
  <sheetFormatPr baseColWidth="10" defaultColWidth="11.1640625" defaultRowHeight="16" x14ac:dyDescent="0.2"/>
  <cols>
    <col min="1" max="1" width="25" customWidth="1"/>
    <col min="2" max="2" width="10.83203125" customWidth="1"/>
    <col min="3" max="3" width="13.6640625" customWidth="1"/>
    <col min="4" max="5" width="17.5" customWidth="1"/>
    <col min="6" max="7" width="10.83203125" customWidth="1"/>
    <col min="8" max="8" width="30.5" customWidth="1"/>
    <col min="9" max="9" width="39.1640625" customWidth="1"/>
    <col min="10" max="10" width="32" customWidth="1"/>
    <col min="11" max="11" width="39.1640625" customWidth="1"/>
    <col min="12" max="12" width="10.83203125" customWidth="1"/>
    <col min="13" max="13" width="29.5" customWidth="1"/>
    <col min="14" max="18" width="10.83203125" customWidth="1"/>
    <col min="19" max="26" width="10.5" customWidth="1"/>
  </cols>
  <sheetData>
    <row r="1" spans="1:26" ht="15.75" customHeight="1" x14ac:dyDescent="0.3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6" ht="15.75" customHeight="1" x14ac:dyDescent="0.2">
      <c r="B2" s="3"/>
      <c r="C2" s="3"/>
      <c r="D2" s="3"/>
      <c r="E2" s="3"/>
      <c r="F2" s="3"/>
      <c r="G2" s="3"/>
      <c r="H2" s="5"/>
      <c r="I2" s="3"/>
      <c r="J2" s="54" t="s">
        <v>1</v>
      </c>
      <c r="K2" s="51"/>
      <c r="L2" s="3"/>
      <c r="M2" s="3"/>
      <c r="N2" s="3"/>
      <c r="O2" s="3"/>
      <c r="P2" s="3"/>
      <c r="Q2" s="3"/>
      <c r="R2" s="3"/>
    </row>
    <row r="3" spans="1:26" ht="15.75" customHeight="1" x14ac:dyDescent="0.2">
      <c r="A3" s="5"/>
      <c r="B3" s="54" t="s">
        <v>2</v>
      </c>
      <c r="C3" s="51"/>
      <c r="D3" s="5" t="s">
        <v>3</v>
      </c>
      <c r="E3" s="5" t="s">
        <v>4</v>
      </c>
      <c r="F3" s="5" t="s">
        <v>5</v>
      </c>
      <c r="G3" s="5" t="s">
        <v>6</v>
      </c>
      <c r="H3" s="5" t="s">
        <v>1</v>
      </c>
      <c r="I3" s="5" t="s">
        <v>7</v>
      </c>
      <c r="J3" s="5" t="s">
        <v>8</v>
      </c>
      <c r="K3" s="5" t="s">
        <v>9</v>
      </c>
      <c r="L3" s="5" t="s">
        <v>56</v>
      </c>
      <c r="M3" s="5" t="s">
        <v>11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5"/>
      <c r="B4" s="54" t="s">
        <v>12</v>
      </c>
      <c r="C4" s="54" t="s">
        <v>13</v>
      </c>
      <c r="D4" s="56">
        <v>1</v>
      </c>
      <c r="E4" s="6">
        <v>1</v>
      </c>
      <c r="F4" s="3">
        <v>28253.868999999999</v>
      </c>
      <c r="G4" s="3">
        <v>34689.739000000001</v>
      </c>
      <c r="H4" s="4">
        <f t="shared" ref="H4:H31" si="0">F4/G4</f>
        <v>0.81447338073082642</v>
      </c>
      <c r="I4" s="7">
        <f>AVERAGE(H4:H5)</f>
        <v>1.1129168490513961</v>
      </c>
      <c r="J4" s="7">
        <f>AVERAGE(I4,I6,I8)</f>
        <v>1.3640881403811813</v>
      </c>
      <c r="K4" s="8"/>
      <c r="L4" s="8"/>
      <c r="M4" s="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5"/>
      <c r="B5" s="51"/>
      <c r="C5" s="51"/>
      <c r="D5" s="51"/>
      <c r="E5" s="6">
        <v>2</v>
      </c>
      <c r="F5" s="9">
        <v>27891.725999999999</v>
      </c>
      <c r="G5" s="3">
        <v>19762.3</v>
      </c>
      <c r="H5" s="4">
        <f t="shared" si="0"/>
        <v>1.4113603173719658</v>
      </c>
      <c r="I5" s="7"/>
      <c r="J5" s="8"/>
      <c r="K5" s="8"/>
      <c r="L5" s="8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5"/>
      <c r="B6" s="51"/>
      <c r="C6" s="51"/>
      <c r="D6" s="56">
        <v>2</v>
      </c>
      <c r="E6" s="6">
        <v>1</v>
      </c>
      <c r="F6" s="3">
        <v>36407.182000000001</v>
      </c>
      <c r="G6" s="3">
        <v>32731.792000000001</v>
      </c>
      <c r="H6" s="4">
        <f t="shared" si="0"/>
        <v>1.1122880775974624</v>
      </c>
      <c r="I6" s="7">
        <f>AVERAGE(H6:H7)</f>
        <v>1.3288880984619911</v>
      </c>
      <c r="J6" s="8"/>
      <c r="K6" s="8"/>
      <c r="L6" s="8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5"/>
      <c r="B7" s="51"/>
      <c r="C7" s="51"/>
      <c r="D7" s="51"/>
      <c r="E7" s="6">
        <v>2</v>
      </c>
      <c r="F7" s="9">
        <v>34315.110999999997</v>
      </c>
      <c r="G7" s="3">
        <v>22203.413</v>
      </c>
      <c r="H7" s="4">
        <f t="shared" si="0"/>
        <v>1.5454881193265195</v>
      </c>
      <c r="I7" s="7"/>
      <c r="J7" s="8"/>
      <c r="K7" s="8"/>
      <c r="L7" s="8"/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5"/>
      <c r="B8" s="51"/>
      <c r="C8" s="51"/>
      <c r="D8" s="56">
        <v>3</v>
      </c>
      <c r="E8" s="6">
        <v>1</v>
      </c>
      <c r="F8" s="3">
        <v>38353.96</v>
      </c>
      <c r="G8" s="3">
        <v>23269.002</v>
      </c>
      <c r="H8" s="4">
        <f t="shared" si="0"/>
        <v>1.6482855603347319</v>
      </c>
      <c r="I8" s="7">
        <f>AVERAGE(H8:H9)</f>
        <v>1.650459473630157</v>
      </c>
      <c r="J8" s="8"/>
      <c r="K8" s="8"/>
      <c r="L8" s="8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5"/>
      <c r="B9" s="51"/>
      <c r="C9" s="51"/>
      <c r="D9" s="51"/>
      <c r="E9" s="6">
        <v>2</v>
      </c>
      <c r="F9" s="9">
        <v>44366.466999999997</v>
      </c>
      <c r="G9" s="3">
        <v>26845.921999999999</v>
      </c>
      <c r="H9" s="4">
        <f t="shared" si="0"/>
        <v>1.6526333869255823</v>
      </c>
      <c r="I9" s="7"/>
      <c r="J9" s="8"/>
      <c r="K9" s="8"/>
      <c r="L9" s="8"/>
      <c r="M9" s="8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B10" s="51"/>
      <c r="C10" s="54" t="s">
        <v>14</v>
      </c>
      <c r="D10" s="56">
        <v>1</v>
      </c>
      <c r="E10" s="10">
        <v>1</v>
      </c>
      <c r="F10" s="3">
        <v>4018.4259999999999</v>
      </c>
      <c r="G10" s="3">
        <v>33287.688000000002</v>
      </c>
      <c r="H10" s="4">
        <f t="shared" si="0"/>
        <v>0.12071808651895559</v>
      </c>
      <c r="I10" s="7">
        <f>AVERAGE(H10:H11)</f>
        <v>0.17673655064121868</v>
      </c>
      <c r="J10" s="3"/>
      <c r="K10" s="7">
        <f>I10/$J$4</f>
        <v>0.12956387890875684</v>
      </c>
      <c r="L10" s="3">
        <f>AVERAGE(K10,K12,K14,K18,K19)</f>
        <v>0.16424655658321591</v>
      </c>
      <c r="M10" s="3">
        <f>STDEV(K10,K12,K14,K18:K19)/SQRT(COUNT(K10,K12,K14,K18:K19))</f>
        <v>1.17341127586836E-2</v>
      </c>
      <c r="N10" s="3"/>
      <c r="O10" s="3"/>
      <c r="P10" s="3"/>
      <c r="Q10" s="3"/>
      <c r="R10" s="3"/>
    </row>
    <row r="11" spans="1:26" ht="15.75" customHeight="1" x14ac:dyDescent="0.2">
      <c r="B11" s="51"/>
      <c r="C11" s="51"/>
      <c r="D11" s="51"/>
      <c r="E11" s="10">
        <v>2</v>
      </c>
      <c r="F11" s="9">
        <v>7090.8109999999997</v>
      </c>
      <c r="G11" s="3">
        <v>30464.697</v>
      </c>
      <c r="H11" s="4">
        <f t="shared" si="0"/>
        <v>0.23275501476348179</v>
      </c>
      <c r="I11" s="7"/>
      <c r="J11" s="3"/>
      <c r="K11" s="4"/>
      <c r="L11" s="3"/>
      <c r="M11" s="3"/>
      <c r="N11" s="3"/>
      <c r="O11" s="3"/>
      <c r="P11" s="3"/>
      <c r="Q11" s="3"/>
      <c r="R11" s="3"/>
    </row>
    <row r="12" spans="1:26" ht="15.75" customHeight="1" x14ac:dyDescent="0.2">
      <c r="B12" s="51"/>
      <c r="C12" s="51"/>
      <c r="D12" s="56">
        <v>2</v>
      </c>
      <c r="E12" s="10">
        <v>1</v>
      </c>
      <c r="F12" s="3">
        <v>4741.4970000000003</v>
      </c>
      <c r="G12" s="3">
        <v>33381.758999999998</v>
      </c>
      <c r="H12" s="4">
        <f t="shared" si="0"/>
        <v>0.14203856064025866</v>
      </c>
      <c r="I12" s="7">
        <f>AVERAGE(H12:H13)</f>
        <v>0.22179781172497576</v>
      </c>
      <c r="J12" s="3"/>
      <c r="K12" s="7">
        <f>I12/$J$4</f>
        <v>0.16259785944843452</v>
      </c>
      <c r="L12" s="3"/>
      <c r="M12" s="3"/>
      <c r="N12" s="3"/>
      <c r="O12" s="3"/>
      <c r="P12" s="3"/>
      <c r="Q12" s="3"/>
      <c r="R12" s="3"/>
    </row>
    <row r="13" spans="1:26" ht="15.75" customHeight="1" x14ac:dyDescent="0.2">
      <c r="B13" s="51"/>
      <c r="C13" s="51"/>
      <c r="D13" s="51"/>
      <c r="E13" s="10">
        <v>2</v>
      </c>
      <c r="F13" s="9">
        <v>5868.9120000000003</v>
      </c>
      <c r="G13" s="3">
        <v>19462.027999999998</v>
      </c>
      <c r="H13" s="4">
        <f t="shared" si="0"/>
        <v>0.30155706280969286</v>
      </c>
      <c r="I13" s="7"/>
      <c r="J13" s="3"/>
      <c r="K13" s="4"/>
      <c r="L13" s="3"/>
      <c r="M13" s="3"/>
      <c r="N13" s="3"/>
      <c r="O13" s="3"/>
      <c r="P13" s="3"/>
      <c r="Q13" s="3"/>
      <c r="R13" s="3"/>
    </row>
    <row r="14" spans="1:26" ht="15.75" customHeight="1" x14ac:dyDescent="0.2">
      <c r="B14" s="51"/>
      <c r="C14" s="51"/>
      <c r="D14" s="56">
        <v>3</v>
      </c>
      <c r="E14" s="10">
        <v>1</v>
      </c>
      <c r="F14" s="3">
        <v>4840.4970000000003</v>
      </c>
      <c r="G14" s="3">
        <v>29531.324000000001</v>
      </c>
      <c r="H14" s="4">
        <f t="shared" si="0"/>
        <v>0.16391059879333553</v>
      </c>
      <c r="I14" s="7">
        <f>AVERAGE(H14:H15)</f>
        <v>0.20409161074220936</v>
      </c>
      <c r="J14" s="3"/>
      <c r="K14" s="7">
        <f>I14/$J$4</f>
        <v>0.14961761245514379</v>
      </c>
      <c r="L14" s="3"/>
      <c r="M14" s="3"/>
      <c r="N14" s="3"/>
      <c r="O14" s="3"/>
      <c r="P14" s="3"/>
      <c r="Q14" s="3"/>
      <c r="R14" s="3"/>
    </row>
    <row r="15" spans="1:26" ht="15.75" customHeight="1" x14ac:dyDescent="0.2">
      <c r="B15" s="51"/>
      <c r="C15" s="51"/>
      <c r="D15" s="51"/>
      <c r="E15" s="10">
        <v>2</v>
      </c>
      <c r="F15" s="9">
        <v>7659.2250000000004</v>
      </c>
      <c r="G15" s="3">
        <v>31355.233</v>
      </c>
      <c r="H15" s="4">
        <f t="shared" si="0"/>
        <v>0.24427262269108319</v>
      </c>
      <c r="I15" s="7"/>
      <c r="J15" s="3"/>
      <c r="K15" s="4"/>
      <c r="L15" s="3"/>
      <c r="M15" s="3"/>
      <c r="N15" s="3"/>
      <c r="O15" s="3"/>
      <c r="P15" s="3"/>
      <c r="Q15" s="3"/>
      <c r="R15" s="3"/>
    </row>
    <row r="16" spans="1:26" ht="15.75" customHeight="1" x14ac:dyDescent="0.2">
      <c r="A16" s="5"/>
      <c r="B16" s="51"/>
      <c r="C16" s="54" t="s">
        <v>15</v>
      </c>
      <c r="D16" s="6">
        <v>4</v>
      </c>
      <c r="E16" s="6">
        <v>1</v>
      </c>
      <c r="F16" s="3">
        <v>47960.758999999998</v>
      </c>
      <c r="G16" s="3">
        <v>20187.583999999999</v>
      </c>
      <c r="H16" s="4">
        <f t="shared" si="0"/>
        <v>2.3757552662071895</v>
      </c>
      <c r="I16" s="7">
        <f t="shared" ref="I16:I31" si="1">AVERAGE(H16)</f>
        <v>2.3757552662071895</v>
      </c>
      <c r="J16" s="7">
        <f>AVERAGE(I16:I17)</f>
        <v>2.3699183568010427</v>
      </c>
      <c r="K16" s="8"/>
      <c r="L16" s="8"/>
      <c r="M16" s="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5"/>
      <c r="B17" s="51"/>
      <c r="C17" s="51"/>
      <c r="D17" s="6">
        <v>5</v>
      </c>
      <c r="E17" s="6">
        <v>1</v>
      </c>
      <c r="F17" s="3">
        <v>42720.739000000001</v>
      </c>
      <c r="G17" s="3">
        <v>18070.756000000001</v>
      </c>
      <c r="H17" s="4">
        <f t="shared" si="0"/>
        <v>2.3640814473948959</v>
      </c>
      <c r="I17" s="7">
        <f t="shared" si="1"/>
        <v>2.3640814473948959</v>
      </c>
      <c r="J17" s="8"/>
      <c r="K17" s="8"/>
      <c r="L17" s="8"/>
      <c r="M17" s="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B18" s="51"/>
      <c r="C18" s="54" t="s">
        <v>16</v>
      </c>
      <c r="D18" s="6">
        <v>4</v>
      </c>
      <c r="E18" s="10">
        <v>1</v>
      </c>
      <c r="F18" s="3">
        <v>9152.3469999999998</v>
      </c>
      <c r="G18" s="3">
        <v>19911.583999999999</v>
      </c>
      <c r="H18" s="4">
        <f t="shared" si="0"/>
        <v>0.45964936792572608</v>
      </c>
      <c r="I18" s="7">
        <f t="shared" si="1"/>
        <v>0.45964936792572608</v>
      </c>
      <c r="J18" s="3"/>
      <c r="K18" s="7">
        <f t="shared" ref="K18:K19" si="2">I18/$J$16</f>
        <v>0.19395156234249725</v>
      </c>
      <c r="L18" s="3"/>
      <c r="M18" s="3"/>
      <c r="N18" s="3"/>
      <c r="O18" s="3"/>
      <c r="P18" s="3"/>
      <c r="Q18" s="3"/>
      <c r="R18" s="3"/>
    </row>
    <row r="19" spans="1:26" ht="15.75" customHeight="1" x14ac:dyDescent="0.2">
      <c r="B19" s="51"/>
      <c r="C19" s="51"/>
      <c r="D19" s="6">
        <v>5</v>
      </c>
      <c r="E19" s="10">
        <v>1</v>
      </c>
      <c r="F19" s="3">
        <v>9497.2250000000004</v>
      </c>
      <c r="G19" s="3">
        <v>21603.048999999999</v>
      </c>
      <c r="H19" s="4">
        <f t="shared" si="0"/>
        <v>0.43962428636809558</v>
      </c>
      <c r="I19" s="7">
        <f t="shared" si="1"/>
        <v>0.43962428636809558</v>
      </c>
      <c r="J19" s="3"/>
      <c r="K19" s="7">
        <f t="shared" si="2"/>
        <v>0.18550186976124702</v>
      </c>
      <c r="L19" s="3"/>
      <c r="M19" s="3"/>
      <c r="N19" s="3"/>
      <c r="O19" s="3"/>
      <c r="P19" s="3"/>
      <c r="Q19" s="3"/>
      <c r="R19" s="3"/>
    </row>
    <row r="20" spans="1:26" ht="15.75" customHeight="1" x14ac:dyDescent="0.2">
      <c r="B20" s="54" t="s">
        <v>17</v>
      </c>
      <c r="C20" s="55" t="s">
        <v>18</v>
      </c>
      <c r="D20" s="12">
        <v>1</v>
      </c>
      <c r="E20" s="12">
        <v>1</v>
      </c>
      <c r="F20" s="3">
        <v>20804.927</v>
      </c>
      <c r="G20" s="3">
        <v>28166.081999999999</v>
      </c>
      <c r="H20" s="4">
        <f t="shared" si="0"/>
        <v>0.73865179402658843</v>
      </c>
      <c r="I20" s="7">
        <f t="shared" si="1"/>
        <v>0.73865179402658843</v>
      </c>
      <c r="J20" s="3">
        <f>AVERAGE(I20:I22)</f>
        <v>0.99114667896911024</v>
      </c>
      <c r="K20" s="3"/>
      <c r="L20" s="3"/>
      <c r="M20" s="3"/>
      <c r="N20" s="3"/>
      <c r="O20" s="3"/>
      <c r="P20" s="3"/>
      <c r="Q20" s="3"/>
      <c r="R20" s="3"/>
    </row>
    <row r="21" spans="1:26" ht="15.75" customHeight="1" x14ac:dyDescent="0.2">
      <c r="B21" s="51"/>
      <c r="C21" s="51"/>
      <c r="D21" s="12">
        <v>2</v>
      </c>
      <c r="E21" s="12">
        <v>1</v>
      </c>
      <c r="F21" s="3">
        <v>21007.342000000001</v>
      </c>
      <c r="G21" s="3">
        <v>19098.019</v>
      </c>
      <c r="H21" s="4">
        <f t="shared" si="0"/>
        <v>1.0999749241007668</v>
      </c>
      <c r="I21" s="7">
        <f t="shared" si="1"/>
        <v>1.0999749241007668</v>
      </c>
      <c r="J21" s="3"/>
      <c r="K21" s="3"/>
      <c r="L21" s="3"/>
      <c r="M21" s="3"/>
      <c r="N21" s="3"/>
      <c r="O21" s="3"/>
      <c r="P21" s="3"/>
      <c r="Q21" s="3"/>
      <c r="R21" s="3"/>
    </row>
    <row r="22" spans="1:26" ht="15.75" customHeight="1" x14ac:dyDescent="0.2">
      <c r="B22" s="51"/>
      <c r="C22" s="51"/>
      <c r="D22" s="12">
        <v>3</v>
      </c>
      <c r="E22" s="12">
        <v>1</v>
      </c>
      <c r="F22" s="3">
        <v>23549.806</v>
      </c>
      <c r="G22" s="3">
        <v>20752.141</v>
      </c>
      <c r="H22" s="4">
        <f t="shared" si="0"/>
        <v>1.1348133187799756</v>
      </c>
      <c r="I22" s="7">
        <f t="shared" si="1"/>
        <v>1.1348133187799756</v>
      </c>
      <c r="J22" s="3"/>
      <c r="K22" s="3"/>
      <c r="L22" s="3"/>
      <c r="M22" s="3"/>
      <c r="N22" s="3"/>
      <c r="O22" s="3"/>
      <c r="P22" s="3"/>
      <c r="Q22" s="3"/>
      <c r="R22" s="3"/>
    </row>
    <row r="23" spans="1:26" ht="15.75" customHeight="1" x14ac:dyDescent="0.2">
      <c r="B23" s="51"/>
      <c r="C23" s="55" t="s">
        <v>19</v>
      </c>
      <c r="D23" s="12">
        <v>1</v>
      </c>
      <c r="E23" s="12">
        <v>1</v>
      </c>
      <c r="F23" s="3">
        <v>7730.7610000000004</v>
      </c>
      <c r="G23" s="3">
        <v>20363.111000000001</v>
      </c>
      <c r="H23" s="4">
        <f t="shared" si="0"/>
        <v>0.37964537933324627</v>
      </c>
      <c r="I23" s="7">
        <f t="shared" si="1"/>
        <v>0.37964537933324627</v>
      </c>
      <c r="J23" s="3"/>
      <c r="K23" s="3">
        <f t="shared" ref="K23:K25" si="3">I23/$J$20</f>
        <v>0.38303652465255161</v>
      </c>
      <c r="L23" s="3">
        <f>AVERAGE(K23:K25)</f>
        <v>0.32031445910065254</v>
      </c>
      <c r="M23" s="3">
        <f>STDEV(K23:K25)/SQRT(COUNT(K23:K25))</f>
        <v>3.1371073801391071E-2</v>
      </c>
      <c r="N23" s="3"/>
      <c r="O23" s="3"/>
      <c r="P23" s="3"/>
      <c r="Q23" s="3"/>
      <c r="R23" s="3"/>
    </row>
    <row r="24" spans="1:26" ht="15.75" customHeight="1" x14ac:dyDescent="0.2">
      <c r="B24" s="51"/>
      <c r="C24" s="51"/>
      <c r="D24" s="12">
        <v>2</v>
      </c>
      <c r="E24" s="12">
        <v>1</v>
      </c>
      <c r="F24" s="3">
        <v>6971.8609999999999</v>
      </c>
      <c r="G24" s="3">
        <v>24228.233</v>
      </c>
      <c r="H24" s="4">
        <f t="shared" si="0"/>
        <v>0.2877577163798945</v>
      </c>
      <c r="I24" s="7">
        <f t="shared" si="1"/>
        <v>0.2877577163798945</v>
      </c>
      <c r="J24" s="3"/>
      <c r="K24" s="3">
        <f t="shared" si="3"/>
        <v>0.29032808411282851</v>
      </c>
      <c r="L24" s="3"/>
      <c r="M24" s="3"/>
      <c r="N24" s="3"/>
      <c r="O24" s="3"/>
      <c r="P24" s="3"/>
      <c r="Q24" s="3"/>
      <c r="R24" s="3"/>
    </row>
    <row r="25" spans="1:26" ht="15.75" customHeight="1" x14ac:dyDescent="0.2">
      <c r="B25" s="51"/>
      <c r="C25" s="51"/>
      <c r="D25" s="12">
        <v>3</v>
      </c>
      <c r="E25" s="12">
        <v>1</v>
      </c>
      <c r="F25" s="3">
        <v>7446.2759999999998</v>
      </c>
      <c r="G25" s="3">
        <v>26124.282999999999</v>
      </c>
      <c r="H25" s="4">
        <f t="shared" si="0"/>
        <v>0.2850327413770552</v>
      </c>
      <c r="I25" s="7">
        <f t="shared" si="1"/>
        <v>0.2850327413770552</v>
      </c>
      <c r="J25" s="3"/>
      <c r="K25" s="3">
        <f t="shared" si="3"/>
        <v>0.28757876853657743</v>
      </c>
      <c r="L25" s="3"/>
      <c r="M25" s="3"/>
      <c r="N25" s="3"/>
      <c r="O25" s="3"/>
      <c r="P25" s="3"/>
      <c r="Q25" s="3"/>
      <c r="R25" s="3"/>
    </row>
    <row r="26" spans="1:26" ht="15.75" customHeight="1" x14ac:dyDescent="0.2">
      <c r="B26" s="54" t="s">
        <v>20</v>
      </c>
      <c r="C26" s="55" t="s">
        <v>18</v>
      </c>
      <c r="D26" s="12">
        <v>1</v>
      </c>
      <c r="E26" s="12">
        <v>1</v>
      </c>
      <c r="F26" s="3">
        <v>22923.22</v>
      </c>
      <c r="G26" s="3">
        <v>23733.190999999999</v>
      </c>
      <c r="H26" s="4">
        <f t="shared" si="0"/>
        <v>0.96587180375365467</v>
      </c>
      <c r="I26" s="7">
        <f t="shared" si="1"/>
        <v>0.96587180375365467</v>
      </c>
      <c r="J26" s="3">
        <f>AVERAGE(I26:I28)</f>
        <v>0.68985478930992861</v>
      </c>
      <c r="K26" s="3"/>
      <c r="L26" s="3"/>
      <c r="M26" s="3"/>
      <c r="N26" s="3"/>
      <c r="O26" s="3"/>
      <c r="P26" s="3"/>
      <c r="Q26" s="3"/>
      <c r="R26" s="3"/>
    </row>
    <row r="27" spans="1:26" ht="15.75" customHeight="1" x14ac:dyDescent="0.2">
      <c r="B27" s="51"/>
      <c r="C27" s="51"/>
      <c r="D27" s="12">
        <v>2</v>
      </c>
      <c r="E27" s="12">
        <v>1</v>
      </c>
      <c r="F27" s="3">
        <v>17322.078000000001</v>
      </c>
      <c r="G27" s="3">
        <v>26146.797999999999</v>
      </c>
      <c r="H27" s="4">
        <f t="shared" si="0"/>
        <v>0.66249328120406947</v>
      </c>
      <c r="I27" s="7">
        <f t="shared" si="1"/>
        <v>0.66249328120406947</v>
      </c>
      <c r="J27" s="3"/>
      <c r="K27" s="3"/>
      <c r="L27" s="3"/>
      <c r="M27" s="3"/>
      <c r="N27" s="3"/>
      <c r="O27" s="3"/>
      <c r="P27" s="3"/>
      <c r="Q27" s="3"/>
      <c r="R27" s="3"/>
    </row>
    <row r="28" spans="1:26" ht="15.75" customHeight="1" x14ac:dyDescent="0.2">
      <c r="B28" s="51"/>
      <c r="C28" s="51"/>
      <c r="D28" s="12">
        <v>3</v>
      </c>
      <c r="E28" s="12">
        <v>1</v>
      </c>
      <c r="F28" s="3">
        <v>11722.522000000001</v>
      </c>
      <c r="G28" s="3">
        <v>26569.675999999999</v>
      </c>
      <c r="H28" s="4">
        <f t="shared" si="0"/>
        <v>0.4411992829720619</v>
      </c>
      <c r="I28" s="7">
        <f t="shared" si="1"/>
        <v>0.4411992829720619</v>
      </c>
      <c r="J28" s="3"/>
      <c r="K28" s="3"/>
      <c r="L28" s="3"/>
      <c r="M28" s="3"/>
      <c r="N28" s="3"/>
      <c r="O28" s="3"/>
      <c r="P28" s="3"/>
      <c r="Q28" s="3"/>
      <c r="R28" s="3"/>
    </row>
    <row r="29" spans="1:26" ht="15.75" customHeight="1" x14ac:dyDescent="0.2">
      <c r="B29" s="51"/>
      <c r="C29" s="55" t="s">
        <v>19</v>
      </c>
      <c r="D29" s="12">
        <v>1</v>
      </c>
      <c r="E29" s="12">
        <v>1</v>
      </c>
      <c r="F29" s="3">
        <v>3692.4259999999999</v>
      </c>
      <c r="G29" s="3">
        <v>32307.403999999999</v>
      </c>
      <c r="H29" s="4">
        <f t="shared" si="0"/>
        <v>0.11429039609620135</v>
      </c>
      <c r="I29" s="7">
        <f t="shared" si="1"/>
        <v>0.11429039609620135</v>
      </c>
      <c r="J29" s="3"/>
      <c r="K29" s="3">
        <f t="shared" ref="K29:K31" si="4">I29/$J$26</f>
        <v>0.16567312116587266</v>
      </c>
      <c r="L29" s="3">
        <f>AVERAGE(K29:K31)</f>
        <v>0.27572461218749184</v>
      </c>
      <c r="M29" s="3">
        <f>STDEV(K29:K31)/SQRT(COUNT(K29:K31))</f>
        <v>5.5224134644243215E-2</v>
      </c>
      <c r="N29" s="3"/>
      <c r="O29" s="3"/>
      <c r="P29" s="3"/>
      <c r="Q29" s="3"/>
      <c r="R29" s="3"/>
    </row>
    <row r="30" spans="1:26" ht="15.75" customHeight="1" x14ac:dyDescent="0.2">
      <c r="B30" s="51"/>
      <c r="C30" s="51"/>
      <c r="D30" s="12">
        <v>2</v>
      </c>
      <c r="E30" s="12">
        <v>1</v>
      </c>
      <c r="F30" s="3">
        <v>7137.0540000000001</v>
      </c>
      <c r="G30" s="3">
        <v>32064.888999999999</v>
      </c>
      <c r="H30" s="4">
        <f t="shared" si="0"/>
        <v>0.22258159072373523</v>
      </c>
      <c r="I30" s="7">
        <f t="shared" si="1"/>
        <v>0.22258159072373523</v>
      </c>
      <c r="J30" s="3"/>
      <c r="K30" s="3">
        <f t="shared" si="4"/>
        <v>0.32264991730562126</v>
      </c>
      <c r="L30" s="3"/>
      <c r="M30" s="3"/>
      <c r="N30" s="3"/>
      <c r="O30" s="3"/>
      <c r="P30" s="3"/>
      <c r="Q30" s="3"/>
      <c r="R30" s="3"/>
    </row>
    <row r="31" spans="1:26" ht="15.75" customHeight="1" x14ac:dyDescent="0.2">
      <c r="B31" s="51"/>
      <c r="C31" s="51"/>
      <c r="D31" s="12">
        <v>3</v>
      </c>
      <c r="E31" s="12">
        <v>1</v>
      </c>
      <c r="F31" s="3">
        <v>9495.61</v>
      </c>
      <c r="G31" s="3">
        <v>40621.567000000003</v>
      </c>
      <c r="H31" s="4">
        <f t="shared" si="0"/>
        <v>0.23375784592455529</v>
      </c>
      <c r="I31" s="7">
        <f t="shared" si="1"/>
        <v>0.23375784592455529</v>
      </c>
      <c r="J31" s="3"/>
      <c r="K31" s="3">
        <f t="shared" si="4"/>
        <v>0.33885079809098162</v>
      </c>
      <c r="L31" s="3"/>
      <c r="M31" s="3"/>
      <c r="N31" s="3"/>
      <c r="O31" s="3"/>
      <c r="P31" s="3"/>
      <c r="Q31" s="3"/>
      <c r="R31" s="3"/>
    </row>
    <row r="32" spans="1:26" ht="15.75" customHeight="1" x14ac:dyDescent="0.2">
      <c r="B32" s="5"/>
      <c r="C32" s="11"/>
      <c r="D32" s="12"/>
      <c r="E32" s="12"/>
      <c r="F32" s="3"/>
      <c r="G32" s="3"/>
      <c r="H32" s="4"/>
      <c r="I32" s="7"/>
      <c r="J32" s="3"/>
      <c r="K32" s="3"/>
      <c r="L32" s="3"/>
      <c r="M32" s="3"/>
      <c r="N32" s="3"/>
      <c r="O32" s="3"/>
      <c r="P32" s="3"/>
      <c r="Q32" s="3"/>
      <c r="R32" s="3"/>
    </row>
    <row r="33" spans="1:18" ht="15.75" customHeight="1" x14ac:dyDescent="0.2">
      <c r="B33" s="5"/>
      <c r="C33" s="11"/>
      <c r="D33" s="12"/>
      <c r="E33" s="12"/>
      <c r="F33" s="3"/>
      <c r="G33" s="3"/>
      <c r="H33" s="4"/>
      <c r="I33" s="7"/>
      <c r="J33" s="3"/>
      <c r="K33" s="3"/>
      <c r="L33" s="3"/>
      <c r="M33" s="3"/>
      <c r="N33" s="3"/>
      <c r="O33" s="3"/>
      <c r="P33" s="3"/>
      <c r="Q33" s="3"/>
      <c r="R33" s="3"/>
    </row>
    <row r="34" spans="1:18" ht="15.75" customHeight="1" x14ac:dyDescent="0.2">
      <c r="B34" s="3"/>
      <c r="C34" s="12"/>
      <c r="D34" s="3"/>
      <c r="E34" s="3"/>
      <c r="F34" s="3"/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 customHeight="1" x14ac:dyDescent="0.3">
      <c r="A35" s="2" t="s">
        <v>21</v>
      </c>
      <c r="B35" s="3"/>
      <c r="C35" s="12"/>
      <c r="D35" s="3"/>
      <c r="E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customHeight="1" x14ac:dyDescent="0.2">
      <c r="B36" s="3"/>
      <c r="C36" s="3"/>
      <c r="D36" s="3"/>
      <c r="E36" s="3"/>
      <c r="F36" s="3"/>
      <c r="G36" s="3"/>
      <c r="H36" s="54" t="s">
        <v>1</v>
      </c>
      <c r="I36" s="51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customHeight="1" x14ac:dyDescent="0.2">
      <c r="B37" s="54" t="s">
        <v>2</v>
      </c>
      <c r="C37" s="51"/>
      <c r="D37" s="5" t="s">
        <v>3</v>
      </c>
      <c r="E37" s="5" t="s">
        <v>5</v>
      </c>
      <c r="F37" s="5" t="s">
        <v>6</v>
      </c>
      <c r="G37" s="5" t="s">
        <v>1</v>
      </c>
      <c r="H37" s="5" t="s">
        <v>8</v>
      </c>
      <c r="I37" s="5" t="s">
        <v>9</v>
      </c>
      <c r="J37" s="5" t="s">
        <v>56</v>
      </c>
      <c r="K37" s="5" t="s">
        <v>11</v>
      </c>
      <c r="L37" s="3"/>
      <c r="M37" s="3"/>
      <c r="N37" s="3"/>
      <c r="O37" s="3"/>
      <c r="P37" s="3"/>
      <c r="Q37" s="3"/>
      <c r="R37" s="3"/>
    </row>
    <row r="38" spans="1:18" ht="15.75" customHeight="1" x14ac:dyDescent="0.2">
      <c r="B38" s="54" t="s">
        <v>12</v>
      </c>
      <c r="C38" s="54" t="s">
        <v>13</v>
      </c>
      <c r="D38" s="13">
        <v>1</v>
      </c>
      <c r="E38" s="3">
        <v>44296.951999999997</v>
      </c>
      <c r="F38" s="3">
        <v>26290.848000000002</v>
      </c>
      <c r="G38" s="4">
        <f t="shared" ref="G38:G72" si="5">E38/F38</f>
        <v>1.6848810658370545</v>
      </c>
      <c r="H38" s="3">
        <f>AVERAGE(G38:G40)</f>
        <v>1.6662178234113911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customHeight="1" x14ac:dyDescent="0.2">
      <c r="B39" s="51"/>
      <c r="C39" s="51"/>
      <c r="D39" s="13">
        <v>2</v>
      </c>
      <c r="E39" s="3">
        <v>43062.830999999998</v>
      </c>
      <c r="F39" s="9">
        <v>24700.12</v>
      </c>
      <c r="G39" s="4">
        <f t="shared" si="5"/>
        <v>1.7434259833555465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customHeight="1" x14ac:dyDescent="0.2">
      <c r="B40" s="51"/>
      <c r="C40" s="51"/>
      <c r="D40" s="13">
        <v>3</v>
      </c>
      <c r="E40" s="9">
        <v>36557.203000000001</v>
      </c>
      <c r="F40" s="9">
        <v>23279.705999999998</v>
      </c>
      <c r="G40" s="4">
        <f t="shared" si="5"/>
        <v>1.5703464210415718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customHeight="1" x14ac:dyDescent="0.2">
      <c r="B41" s="51"/>
      <c r="C41" s="54" t="s">
        <v>14</v>
      </c>
      <c r="D41" s="13">
        <v>1</v>
      </c>
      <c r="E41" s="4">
        <v>4264.4769999999999</v>
      </c>
      <c r="F41" s="3">
        <v>19722.583999999999</v>
      </c>
      <c r="G41" s="4">
        <f t="shared" si="5"/>
        <v>0.21622303649460944</v>
      </c>
      <c r="H41" s="3"/>
      <c r="I41" s="3">
        <f t="shared" ref="I41:I43" si="6">G41/$H$38</f>
        <v>0.12976876939889972</v>
      </c>
      <c r="J41" s="3">
        <f>AVERAGE(I41:I43)</f>
        <v>0.12914819233740535</v>
      </c>
      <c r="K41" s="3">
        <f>STDEV(I41:I43)/SQRT(COUNT(I41:I43))</f>
        <v>5.2736740573931101E-3</v>
      </c>
      <c r="L41" s="3"/>
      <c r="M41" s="3"/>
      <c r="N41" s="3"/>
      <c r="O41" s="3"/>
      <c r="P41" s="3"/>
      <c r="Q41" s="3"/>
      <c r="R41" s="3"/>
    </row>
    <row r="42" spans="1:18" ht="15.75" customHeight="1" x14ac:dyDescent="0.2">
      <c r="B42" s="51"/>
      <c r="C42" s="51"/>
      <c r="D42" s="13">
        <v>2</v>
      </c>
      <c r="E42" s="4">
        <v>2897.8910000000001</v>
      </c>
      <c r="F42" s="3">
        <v>14527.321</v>
      </c>
      <c r="G42" s="4">
        <f t="shared" si="5"/>
        <v>0.19947869259583376</v>
      </c>
      <c r="H42" s="3"/>
      <c r="I42" s="3">
        <f t="shared" si="6"/>
        <v>0.11971945671990464</v>
      </c>
      <c r="J42" s="3"/>
      <c r="K42" s="3"/>
      <c r="L42" s="3"/>
      <c r="M42" s="3"/>
      <c r="N42" s="3"/>
      <c r="O42" s="3"/>
      <c r="P42" s="3"/>
      <c r="Q42" s="3"/>
      <c r="R42" s="3"/>
    </row>
    <row r="43" spans="1:18" ht="15.75" customHeight="1" x14ac:dyDescent="0.2">
      <c r="B43" s="51"/>
      <c r="C43" s="51"/>
      <c r="D43" s="13">
        <v>3</v>
      </c>
      <c r="E43" s="4">
        <v>3337.4259999999999</v>
      </c>
      <c r="F43" s="3">
        <v>14519.049000000001</v>
      </c>
      <c r="G43" s="4">
        <f t="shared" si="5"/>
        <v>0.2298653307113985</v>
      </c>
      <c r="H43" s="3"/>
      <c r="I43" s="3">
        <f t="shared" si="6"/>
        <v>0.13795635089341166</v>
      </c>
      <c r="J43" s="3"/>
      <c r="K43" s="3"/>
      <c r="L43" s="3"/>
      <c r="M43" s="3"/>
      <c r="N43" s="3"/>
      <c r="O43" s="3"/>
      <c r="P43" s="3"/>
      <c r="Q43" s="3"/>
      <c r="R43" s="3"/>
    </row>
    <row r="44" spans="1:18" ht="15.75" customHeight="1" x14ac:dyDescent="0.2">
      <c r="B44" s="51"/>
      <c r="C44" s="54" t="s">
        <v>15</v>
      </c>
      <c r="D44" s="13">
        <v>4</v>
      </c>
      <c r="E44" s="3">
        <v>46005.750999999997</v>
      </c>
      <c r="F44" s="3">
        <v>37644.910000000003</v>
      </c>
      <c r="G44" s="4">
        <f t="shared" si="5"/>
        <v>1.2220975159722787</v>
      </c>
      <c r="H44" s="3">
        <f>AVERAGE(G44:G46)</f>
        <v>0.92520146116866941</v>
      </c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customHeight="1" x14ac:dyDescent="0.2">
      <c r="B45" s="51"/>
      <c r="C45" s="51"/>
      <c r="D45" s="13">
        <v>5</v>
      </c>
      <c r="E45" s="3">
        <v>21527.161</v>
      </c>
      <c r="F45" s="3">
        <v>31614.182000000001</v>
      </c>
      <c r="G45" s="4">
        <f t="shared" si="5"/>
        <v>0.68093367084430656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customHeight="1" x14ac:dyDescent="0.2">
      <c r="B46" s="51"/>
      <c r="C46" s="51"/>
      <c r="D46" s="13">
        <v>6</v>
      </c>
      <c r="E46" s="3">
        <v>28307.668000000001</v>
      </c>
      <c r="F46" s="3">
        <v>32441.597000000002</v>
      </c>
      <c r="G46" s="4">
        <f t="shared" si="5"/>
        <v>0.87257319668942313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75" customHeight="1" x14ac:dyDescent="0.2">
      <c r="B47" s="51"/>
      <c r="C47" s="54" t="s">
        <v>16</v>
      </c>
      <c r="D47" s="13">
        <v>4</v>
      </c>
      <c r="E47" s="3">
        <v>7737.5479999999998</v>
      </c>
      <c r="F47" s="3">
        <v>36609.495999999999</v>
      </c>
      <c r="G47" s="4">
        <f t="shared" si="5"/>
        <v>0.2113535788638008</v>
      </c>
      <c r="H47" s="3"/>
      <c r="I47" s="3">
        <f t="shared" ref="I47:I49" si="7">G47/$H$44</f>
        <v>0.22844060211148959</v>
      </c>
      <c r="J47" s="3">
        <f>AVERAGE(I47:I49)</f>
        <v>0.19683753859979444</v>
      </c>
      <c r="K47" s="3">
        <f>STDEV(I47:I49)/SQRT(COUNT(I47:I49))</f>
        <v>1.94759800520579E-2</v>
      </c>
      <c r="L47" s="3"/>
      <c r="M47" s="3"/>
      <c r="N47" s="3"/>
      <c r="O47" s="3"/>
      <c r="P47" s="3"/>
      <c r="Q47" s="3"/>
      <c r="R47" s="3"/>
    </row>
    <row r="48" spans="1:18" ht="15.75" customHeight="1" x14ac:dyDescent="0.2">
      <c r="B48" s="51"/>
      <c r="C48" s="51"/>
      <c r="D48" s="13">
        <v>5</v>
      </c>
      <c r="E48" s="3">
        <v>6944.0119999999997</v>
      </c>
      <c r="F48" s="3">
        <v>37385.718000000001</v>
      </c>
      <c r="G48" s="4">
        <f t="shared" si="5"/>
        <v>0.18573969878015983</v>
      </c>
      <c r="H48" s="3"/>
      <c r="I48" s="3">
        <f t="shared" si="7"/>
        <v>0.20075595054242834</v>
      </c>
      <c r="J48" s="3"/>
      <c r="K48" s="3"/>
      <c r="L48" s="3"/>
      <c r="M48" s="3"/>
      <c r="N48" s="3"/>
      <c r="O48" s="3"/>
      <c r="P48" s="3"/>
      <c r="Q48" s="3"/>
      <c r="R48" s="3"/>
    </row>
    <row r="49" spans="2:18" ht="15.75" customHeight="1" x14ac:dyDescent="0.2">
      <c r="B49" s="51"/>
      <c r="C49" s="51"/>
      <c r="D49" s="13">
        <v>6</v>
      </c>
      <c r="E49" s="3">
        <v>6589.0829999999996</v>
      </c>
      <c r="F49" s="3">
        <v>44148.002</v>
      </c>
      <c r="G49" s="4">
        <f t="shared" si="5"/>
        <v>0.14924985733216192</v>
      </c>
      <c r="H49" s="3"/>
      <c r="I49" s="3">
        <f t="shared" si="7"/>
        <v>0.1613160631454654</v>
      </c>
      <c r="J49" s="3"/>
      <c r="K49" s="3"/>
      <c r="L49" s="3"/>
      <c r="M49" s="3"/>
      <c r="N49" s="3"/>
      <c r="O49" s="3"/>
      <c r="P49" s="3"/>
      <c r="Q49" s="3"/>
      <c r="R49" s="3"/>
    </row>
    <row r="50" spans="2:18" ht="15.75" customHeight="1" x14ac:dyDescent="0.2">
      <c r="B50" s="54" t="s">
        <v>22</v>
      </c>
      <c r="C50" s="54" t="s">
        <v>13</v>
      </c>
      <c r="D50" s="13">
        <v>1</v>
      </c>
      <c r="E50" s="9">
        <v>34184.425000000003</v>
      </c>
      <c r="F50" s="9">
        <v>32600.111000000001</v>
      </c>
      <c r="G50" s="4">
        <f t="shared" si="5"/>
        <v>1.0485984234838956</v>
      </c>
      <c r="H50" s="3">
        <f>AVERAGE(G50:G52)</f>
        <v>1.137244447320084</v>
      </c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5.75" customHeight="1" x14ac:dyDescent="0.2">
      <c r="B51" s="51"/>
      <c r="C51" s="51"/>
      <c r="D51" s="13">
        <v>2</v>
      </c>
      <c r="E51" s="3">
        <v>35368.294999999998</v>
      </c>
      <c r="F51" s="9">
        <v>28780.161</v>
      </c>
      <c r="G51" s="4">
        <f t="shared" si="5"/>
        <v>1.2289123399969861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5.75" customHeight="1" x14ac:dyDescent="0.2">
      <c r="B52" s="51"/>
      <c r="C52" s="51"/>
      <c r="D52" s="13">
        <v>3</v>
      </c>
      <c r="E52" s="3">
        <v>31016.495999999999</v>
      </c>
      <c r="F52" s="9">
        <v>27346.04</v>
      </c>
      <c r="G52" s="4">
        <f t="shared" si="5"/>
        <v>1.1342225784793702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5.75" customHeight="1" x14ac:dyDescent="0.2">
      <c r="B53" s="51"/>
      <c r="C53" s="54" t="s">
        <v>14</v>
      </c>
      <c r="D53" s="13">
        <v>1</v>
      </c>
      <c r="E53" s="4">
        <v>8440.4179999999997</v>
      </c>
      <c r="F53" s="3">
        <v>19904.362000000001</v>
      </c>
      <c r="G53" s="4">
        <f t="shared" si="5"/>
        <v>0.42404865827902444</v>
      </c>
      <c r="H53" s="3"/>
      <c r="I53" s="3">
        <f t="shared" ref="I53:I55" si="8">G53/$H$50</f>
        <v>0.37287379971675827</v>
      </c>
      <c r="J53" s="3">
        <f>AVERAGE(I53:I55)</f>
        <v>0.38109445043408746</v>
      </c>
      <c r="K53" s="3">
        <f>STDEV(I53:I55)/SQRT(COUNT(I53:I55))</f>
        <v>1.809919762572541E-2</v>
      </c>
      <c r="L53" s="3"/>
      <c r="M53" s="3"/>
      <c r="N53" s="3"/>
      <c r="O53" s="3"/>
      <c r="P53" s="3"/>
      <c r="Q53" s="3"/>
      <c r="R53" s="3"/>
    </row>
    <row r="54" spans="2:18" ht="15.75" customHeight="1" x14ac:dyDescent="0.2">
      <c r="B54" s="51"/>
      <c r="C54" s="51"/>
      <c r="D54" s="13">
        <v>2</v>
      </c>
      <c r="E54" s="4">
        <v>6529.4179999999997</v>
      </c>
      <c r="F54" s="3">
        <v>16187.877</v>
      </c>
      <c r="G54" s="4">
        <f t="shared" si="5"/>
        <v>0.4033523358251363</v>
      </c>
      <c r="H54" s="3"/>
      <c r="I54" s="3">
        <f t="shared" si="8"/>
        <v>0.35467514198520456</v>
      </c>
      <c r="J54" s="3"/>
      <c r="K54" s="3"/>
      <c r="L54" s="3"/>
      <c r="M54" s="3"/>
      <c r="N54" s="3"/>
      <c r="O54" s="3"/>
      <c r="P54" s="3"/>
      <c r="Q54" s="3"/>
      <c r="R54" s="3"/>
    </row>
    <row r="55" spans="2:18" ht="15.75" customHeight="1" x14ac:dyDescent="0.2">
      <c r="B55" s="51"/>
      <c r="C55" s="51"/>
      <c r="D55" s="13">
        <v>3</v>
      </c>
      <c r="E55" s="4">
        <v>6708.7309999999998</v>
      </c>
      <c r="F55" s="3">
        <v>14189.614</v>
      </c>
      <c r="G55" s="4">
        <f t="shared" si="5"/>
        <v>0.47279164887783415</v>
      </c>
      <c r="H55" s="3"/>
      <c r="I55" s="3">
        <f t="shared" si="8"/>
        <v>0.41573440960029961</v>
      </c>
      <c r="J55" s="3"/>
      <c r="K55" s="3"/>
      <c r="L55" s="3"/>
      <c r="M55" s="3"/>
      <c r="N55" s="3"/>
      <c r="O55" s="3"/>
      <c r="P55" s="3"/>
      <c r="Q55" s="3"/>
      <c r="R55" s="3"/>
    </row>
    <row r="56" spans="2:18" ht="15.75" customHeight="1" x14ac:dyDescent="0.2">
      <c r="B56" s="51"/>
      <c r="C56" s="54" t="s">
        <v>15</v>
      </c>
      <c r="D56" s="13">
        <v>4</v>
      </c>
      <c r="E56" s="3">
        <v>30331.739000000001</v>
      </c>
      <c r="F56" s="3">
        <v>50600.822</v>
      </c>
      <c r="G56" s="4">
        <f t="shared" si="5"/>
        <v>0.59943174440921143</v>
      </c>
      <c r="H56" s="3">
        <f>AVERAGE(G56:G58)</f>
        <v>0.67624366839327266</v>
      </c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5.75" customHeight="1" x14ac:dyDescent="0.2">
      <c r="B57" s="51"/>
      <c r="C57" s="51"/>
      <c r="D57" s="13">
        <v>5</v>
      </c>
      <c r="E57" s="3">
        <v>40138.881000000001</v>
      </c>
      <c r="F57" s="3">
        <v>50752.337</v>
      </c>
      <c r="G57" s="4">
        <f t="shared" si="5"/>
        <v>0.7908774920059346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5.75" customHeight="1" x14ac:dyDescent="0.2">
      <c r="B58" s="51"/>
      <c r="C58" s="51"/>
      <c r="D58" s="13">
        <v>6</v>
      </c>
      <c r="E58" s="3">
        <v>28553.789000000001</v>
      </c>
      <c r="F58" s="3">
        <v>44725.588000000003</v>
      </c>
      <c r="G58" s="4">
        <f t="shared" si="5"/>
        <v>0.63842176876467227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5.75" customHeight="1" x14ac:dyDescent="0.2">
      <c r="B59" s="51"/>
      <c r="C59" s="54" t="s">
        <v>16</v>
      </c>
      <c r="D59" s="13">
        <v>4</v>
      </c>
      <c r="E59" s="3">
        <v>9556.9830000000002</v>
      </c>
      <c r="F59" s="3">
        <v>55683.741999999998</v>
      </c>
      <c r="G59" s="4">
        <f t="shared" si="5"/>
        <v>0.17162968322064276</v>
      </c>
      <c r="H59" s="3"/>
      <c r="I59" s="3">
        <f t="shared" ref="I59:I61" si="9">G59/$H$56</f>
        <v>0.25379858066313266</v>
      </c>
      <c r="J59" s="3">
        <f>AVERAGE(I59:I61)</f>
        <v>0.25014520257188488</v>
      </c>
      <c r="K59" s="3">
        <f>STDEV(I59:I61)/SQRT(COUNT(I59:I61))</f>
        <v>3.4898995631843883E-3</v>
      </c>
      <c r="L59" s="3"/>
      <c r="M59" s="3"/>
      <c r="N59" s="3"/>
      <c r="O59" s="3"/>
      <c r="P59" s="3"/>
      <c r="Q59" s="3"/>
      <c r="R59" s="3"/>
    </row>
    <row r="60" spans="2:18" ht="15.75" customHeight="1" x14ac:dyDescent="0.2">
      <c r="B60" s="51"/>
      <c r="C60" s="51"/>
      <c r="D60" s="13">
        <v>5</v>
      </c>
      <c r="E60" s="3">
        <v>8615.4470000000001</v>
      </c>
      <c r="F60" s="3">
        <v>52392.387000000002</v>
      </c>
      <c r="G60" s="4">
        <f t="shared" si="5"/>
        <v>0.1644408184723479</v>
      </c>
      <c r="H60" s="3"/>
      <c r="I60" s="3">
        <f t="shared" si="9"/>
        <v>0.24316799721475038</v>
      </c>
      <c r="J60" s="3"/>
      <c r="K60" s="3"/>
      <c r="L60" s="3"/>
      <c r="M60" s="3"/>
      <c r="N60" s="3"/>
      <c r="O60" s="3"/>
      <c r="P60" s="3"/>
      <c r="Q60" s="3"/>
      <c r="R60" s="3"/>
    </row>
    <row r="61" spans="2:18" ht="15.75" customHeight="1" x14ac:dyDescent="0.2">
      <c r="B61" s="51"/>
      <c r="C61" s="51"/>
      <c r="D61" s="13">
        <v>6</v>
      </c>
      <c r="E61" s="3">
        <v>8512.5689999999995</v>
      </c>
      <c r="F61" s="3">
        <v>49662.951999999997</v>
      </c>
      <c r="G61" s="4">
        <f t="shared" si="5"/>
        <v>0.17140682656157855</v>
      </c>
      <c r="H61" s="3"/>
      <c r="I61" s="3">
        <f t="shared" si="9"/>
        <v>0.25346902983777159</v>
      </c>
      <c r="J61" s="3"/>
      <c r="K61" s="3"/>
      <c r="L61" s="3"/>
      <c r="M61" s="3"/>
      <c r="N61" s="3"/>
      <c r="O61" s="3"/>
      <c r="P61" s="3"/>
      <c r="Q61" s="3"/>
      <c r="R61" s="3"/>
    </row>
    <row r="62" spans="2:18" ht="15.75" customHeight="1" x14ac:dyDescent="0.2">
      <c r="B62" s="54" t="s">
        <v>23</v>
      </c>
      <c r="C62" s="54" t="s">
        <v>13</v>
      </c>
      <c r="D62" s="13">
        <v>1</v>
      </c>
      <c r="E62" s="3">
        <v>38227.203000000001</v>
      </c>
      <c r="F62" s="3">
        <v>24810.848000000002</v>
      </c>
      <c r="G62" s="4">
        <f t="shared" si="5"/>
        <v>1.5407455238934196</v>
      </c>
      <c r="H62" s="3">
        <f>AVERAGE(G62:G63)</f>
        <v>1.2583190040836993</v>
      </c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5.75" customHeight="1" x14ac:dyDescent="0.2">
      <c r="B63" s="51"/>
      <c r="C63" s="51"/>
      <c r="D63" s="13">
        <v>2</v>
      </c>
      <c r="E63" s="3">
        <v>31498.182000000001</v>
      </c>
      <c r="F63" s="3">
        <v>32276.282999999999</v>
      </c>
      <c r="G63" s="4">
        <f t="shared" si="5"/>
        <v>0.97589248427397912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5.75" customHeight="1" x14ac:dyDescent="0.2">
      <c r="B64" s="51"/>
      <c r="C64" s="54" t="s">
        <v>14</v>
      </c>
      <c r="D64" s="13">
        <v>1</v>
      </c>
      <c r="E64" s="3">
        <v>7042.7610000000004</v>
      </c>
      <c r="F64" s="9">
        <v>26150.605</v>
      </c>
      <c r="G64" s="4">
        <f t="shared" si="5"/>
        <v>0.26931541354396965</v>
      </c>
      <c r="H64" s="3"/>
      <c r="I64" s="3">
        <f t="shared" ref="I64:I66" si="10">G64/$H$62</f>
        <v>0.2140279314465918</v>
      </c>
      <c r="J64" s="3">
        <f>AVERAGE(I64:I66)</f>
        <v>0.18154333077153237</v>
      </c>
      <c r="K64" s="3">
        <f>STDEV(I64:I66)/SQRT(COUNT(I64:I66))</f>
        <v>1.7710573019396651E-2</v>
      </c>
      <c r="L64" s="3"/>
      <c r="M64" s="3"/>
      <c r="N64" s="3"/>
      <c r="O64" s="3"/>
      <c r="P64" s="3"/>
      <c r="Q64" s="3"/>
      <c r="R64" s="3"/>
    </row>
    <row r="65" spans="2:18" ht="15.75" customHeight="1" x14ac:dyDescent="0.2">
      <c r="B65" s="51"/>
      <c r="C65" s="51"/>
      <c r="D65" s="13">
        <v>2</v>
      </c>
      <c r="E65" s="3">
        <v>5050.2049999999999</v>
      </c>
      <c r="F65" s="9">
        <v>26219.434000000001</v>
      </c>
      <c r="G65" s="4">
        <f t="shared" si="5"/>
        <v>0.19261304420225089</v>
      </c>
      <c r="H65" s="3"/>
      <c r="I65" s="3">
        <f t="shared" si="10"/>
        <v>0.15307171200399267</v>
      </c>
      <c r="J65" s="3"/>
      <c r="K65" s="3"/>
      <c r="L65" s="3"/>
      <c r="M65" s="3"/>
      <c r="N65" s="3"/>
      <c r="O65" s="3"/>
      <c r="P65" s="3"/>
      <c r="Q65" s="3"/>
      <c r="R65" s="3"/>
    </row>
    <row r="66" spans="2:18" ht="15.75" customHeight="1" x14ac:dyDescent="0.2">
      <c r="B66" s="51"/>
      <c r="C66" s="51"/>
      <c r="D66" s="13">
        <v>3</v>
      </c>
      <c r="E66" s="3">
        <v>5025.1040000000003</v>
      </c>
      <c r="F66" s="3">
        <v>22494.776999999998</v>
      </c>
      <c r="G66" s="4">
        <f t="shared" si="5"/>
        <v>0.22338981177719613</v>
      </c>
      <c r="H66" s="3"/>
      <c r="I66" s="3">
        <f t="shared" si="10"/>
        <v>0.17753034886401267</v>
      </c>
      <c r="J66" s="3"/>
      <c r="K66" s="3"/>
      <c r="L66" s="3"/>
      <c r="M66" s="3"/>
      <c r="N66" s="3"/>
      <c r="O66" s="3"/>
      <c r="P66" s="3"/>
      <c r="Q66" s="3"/>
      <c r="R66" s="3"/>
    </row>
    <row r="67" spans="2:18" ht="15.75" customHeight="1" x14ac:dyDescent="0.2">
      <c r="B67" s="51"/>
      <c r="C67" s="54" t="s">
        <v>15</v>
      </c>
      <c r="D67" s="13">
        <v>3</v>
      </c>
      <c r="E67" s="3">
        <v>37163.709000000003</v>
      </c>
      <c r="F67" s="3">
        <v>37735.588000000003</v>
      </c>
      <c r="G67" s="4">
        <f t="shared" si="5"/>
        <v>0.98484510165841321</v>
      </c>
      <c r="H67" s="3">
        <f>AVERAGE(G67:G69)</f>
        <v>1.0055318931795967</v>
      </c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5.75" customHeight="1" x14ac:dyDescent="0.2">
      <c r="B68" s="51"/>
      <c r="C68" s="51"/>
      <c r="D68" s="13">
        <v>4</v>
      </c>
      <c r="E68" s="3">
        <v>31651.817999999999</v>
      </c>
      <c r="F68" s="3">
        <v>31991.132000000001</v>
      </c>
      <c r="G68" s="4">
        <f t="shared" si="5"/>
        <v>0.98939349817318123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5.75" customHeight="1" x14ac:dyDescent="0.2">
      <c r="B69" s="51"/>
      <c r="C69" s="51"/>
      <c r="D69" s="13">
        <v>5</v>
      </c>
      <c r="E69" s="3">
        <v>41479.739000000001</v>
      </c>
      <c r="F69" s="3">
        <v>39794.173999999999</v>
      </c>
      <c r="G69" s="4">
        <f t="shared" si="5"/>
        <v>1.0423570797071955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5.75" customHeight="1" x14ac:dyDescent="0.2">
      <c r="B70" s="51"/>
      <c r="C70" s="54" t="s">
        <v>16</v>
      </c>
      <c r="D70" s="13">
        <v>4</v>
      </c>
      <c r="E70" s="3">
        <v>7006.2049999999999</v>
      </c>
      <c r="F70" s="3">
        <v>41599.930999999997</v>
      </c>
      <c r="G70" s="4">
        <f t="shared" si="5"/>
        <v>0.16841866877134964</v>
      </c>
      <c r="H70" s="3"/>
      <c r="I70" s="3">
        <f t="shared" ref="I70:I72" si="11">G70/$H$67</f>
        <v>0.16749212025368213</v>
      </c>
      <c r="J70" s="3">
        <f>AVERAGE(I70:I72)</f>
        <v>0.19674108978998717</v>
      </c>
      <c r="K70" s="3">
        <f>STDEV(I70:I72)/SQRT(COUNT(I70:I72))</f>
        <v>1.4708615134374468E-2</v>
      </c>
      <c r="L70" s="3"/>
      <c r="M70" s="3"/>
      <c r="N70" s="3"/>
      <c r="O70" s="3"/>
      <c r="P70" s="3"/>
      <c r="Q70" s="3"/>
      <c r="R70" s="3"/>
    </row>
    <row r="71" spans="2:18" ht="15.75" customHeight="1" x14ac:dyDescent="0.2">
      <c r="B71" s="51"/>
      <c r="C71" s="51"/>
      <c r="D71" s="13">
        <v>5</v>
      </c>
      <c r="E71" s="3">
        <v>6118.6689999999999</v>
      </c>
      <c r="F71" s="3">
        <v>29164.454000000002</v>
      </c>
      <c r="G71" s="4">
        <f t="shared" si="5"/>
        <v>0.20979885308327731</v>
      </c>
      <c r="H71" s="3"/>
      <c r="I71" s="3">
        <f t="shared" si="11"/>
        <v>0.20864465314955993</v>
      </c>
      <c r="J71" s="3"/>
      <c r="K71" s="3"/>
      <c r="L71" s="3"/>
      <c r="M71" s="3"/>
      <c r="N71" s="3"/>
      <c r="O71" s="3"/>
      <c r="P71" s="3"/>
      <c r="Q71" s="3"/>
      <c r="R71" s="3"/>
    </row>
    <row r="72" spans="2:18" ht="15.75" customHeight="1" x14ac:dyDescent="0.2">
      <c r="B72" s="51"/>
      <c r="C72" s="51"/>
      <c r="D72" s="13">
        <v>6</v>
      </c>
      <c r="E72" s="3">
        <v>6648.8410000000003</v>
      </c>
      <c r="F72" s="3">
        <v>30885.94</v>
      </c>
      <c r="G72" s="4">
        <f t="shared" si="5"/>
        <v>0.21527079959360151</v>
      </c>
      <c r="H72" s="3"/>
      <c r="I72" s="3">
        <f t="shared" si="11"/>
        <v>0.21408649596671947</v>
      </c>
      <c r="J72" s="3"/>
      <c r="K72" s="3"/>
      <c r="L72" s="3"/>
      <c r="M72" s="3"/>
      <c r="N72" s="3"/>
      <c r="O72" s="3"/>
      <c r="P72" s="3"/>
      <c r="Q72" s="3"/>
      <c r="R72" s="3"/>
    </row>
    <row r="73" spans="2:18" ht="15.75" customHeight="1" x14ac:dyDescent="0.2">
      <c r="B73" s="3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5.75" customHeight="1" x14ac:dyDescent="0.2">
      <c r="B74" s="3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5.75" customHeight="1" x14ac:dyDescent="0.2">
      <c r="B75" s="50" t="s">
        <v>2</v>
      </c>
      <c r="C75" s="51"/>
      <c r="D75" s="14" t="s">
        <v>3</v>
      </c>
      <c r="E75" s="14" t="s">
        <v>5</v>
      </c>
      <c r="F75" s="14" t="s">
        <v>6</v>
      </c>
      <c r="G75" s="14" t="s">
        <v>1</v>
      </c>
      <c r="H75" s="14" t="s">
        <v>24</v>
      </c>
      <c r="I75" s="14" t="s">
        <v>10</v>
      </c>
      <c r="J75" s="52" t="s">
        <v>11</v>
      </c>
      <c r="K75" s="51"/>
      <c r="L75" s="51"/>
      <c r="M75" s="3"/>
      <c r="N75" s="3"/>
      <c r="O75" s="3"/>
      <c r="P75" s="3"/>
      <c r="Q75" s="3"/>
      <c r="R75" s="3"/>
    </row>
    <row r="76" spans="2:18" ht="15.75" customHeight="1" x14ac:dyDescent="0.2">
      <c r="B76" s="53" t="s">
        <v>12</v>
      </c>
      <c r="C76" s="53" t="s">
        <v>25</v>
      </c>
      <c r="D76" s="17">
        <v>1</v>
      </c>
      <c r="E76" s="18">
        <v>13600587</v>
      </c>
      <c r="F76" s="18">
        <v>23793507</v>
      </c>
      <c r="G76" s="18">
        <v>0.57160919399999999</v>
      </c>
      <c r="H76" s="18">
        <v>0.41089883999999999</v>
      </c>
      <c r="I76" s="18">
        <v>1</v>
      </c>
      <c r="J76" s="18">
        <v>0.58910099999999999</v>
      </c>
      <c r="K76" s="19"/>
      <c r="L76" s="19"/>
      <c r="M76" s="3"/>
      <c r="N76" s="3"/>
      <c r="O76" s="3"/>
      <c r="P76" s="3"/>
      <c r="Q76" s="3"/>
      <c r="R76" s="3"/>
    </row>
    <row r="77" spans="2:18" ht="15.75" customHeight="1" x14ac:dyDescent="0.2">
      <c r="B77" s="51"/>
      <c r="C77" s="51"/>
      <c r="D77" s="17">
        <v>2</v>
      </c>
      <c r="E77" s="18">
        <v>31985113</v>
      </c>
      <c r="F77" s="18">
        <v>14468785</v>
      </c>
      <c r="G77" s="18">
        <v>2.210628856</v>
      </c>
      <c r="H77" s="18">
        <v>1.58910116</v>
      </c>
      <c r="I77" s="19"/>
      <c r="J77" s="19"/>
      <c r="K77" s="19"/>
      <c r="L77" s="19"/>
      <c r="M77" s="3"/>
      <c r="N77" s="3"/>
      <c r="O77" s="3"/>
      <c r="P77" s="3"/>
      <c r="Q77" s="3"/>
      <c r="R77" s="3"/>
    </row>
    <row r="78" spans="2:18" ht="15.75" customHeight="1" x14ac:dyDescent="0.2">
      <c r="B78" s="51"/>
      <c r="C78" s="51"/>
      <c r="D78" s="17">
        <v>3</v>
      </c>
      <c r="E78" s="19"/>
      <c r="F78" s="18">
        <v>1117270</v>
      </c>
      <c r="G78" s="19"/>
      <c r="H78" s="19"/>
      <c r="I78" s="19"/>
      <c r="J78" s="19"/>
      <c r="K78" s="19"/>
      <c r="L78" s="19"/>
      <c r="M78" s="3"/>
      <c r="N78" s="3"/>
      <c r="O78" s="3"/>
      <c r="P78" s="3"/>
      <c r="Q78" s="3"/>
      <c r="R78" s="3"/>
    </row>
    <row r="79" spans="2:18" ht="15.75" customHeight="1" x14ac:dyDescent="0.2">
      <c r="B79" s="51"/>
      <c r="C79" s="53" t="s">
        <v>26</v>
      </c>
      <c r="D79" s="17">
        <v>1</v>
      </c>
      <c r="E79" s="18">
        <v>13527254</v>
      </c>
      <c r="F79" s="18">
        <v>21800982</v>
      </c>
      <c r="G79" s="18">
        <v>0.62048826899999998</v>
      </c>
      <c r="H79" s="18">
        <v>0.44603535500000002</v>
      </c>
      <c r="I79" s="18">
        <v>0.34796899999999997</v>
      </c>
      <c r="J79" s="18">
        <v>9.8067000000000001E-2</v>
      </c>
      <c r="K79" s="19"/>
      <c r="L79" s="19"/>
      <c r="M79" s="3"/>
      <c r="N79" s="3"/>
      <c r="O79" s="3"/>
      <c r="P79" s="3"/>
      <c r="Q79" s="3"/>
      <c r="R79" s="3"/>
    </row>
    <row r="80" spans="2:18" ht="15.75" customHeight="1" x14ac:dyDescent="0.2">
      <c r="B80" s="51"/>
      <c r="C80" s="51"/>
      <c r="D80" s="17">
        <v>2</v>
      </c>
      <c r="E80" s="18">
        <v>5615773</v>
      </c>
      <c r="F80" s="18">
        <v>16153824</v>
      </c>
      <c r="G80" s="18">
        <v>0.34764355200000002</v>
      </c>
      <c r="H80" s="18">
        <v>0.24990208999999999</v>
      </c>
      <c r="I80" s="19"/>
      <c r="J80" s="19"/>
      <c r="K80" s="19"/>
      <c r="L80" s="19"/>
      <c r="M80" s="3"/>
      <c r="N80" s="3"/>
      <c r="O80" s="3"/>
      <c r="P80" s="3"/>
      <c r="Q80" s="3"/>
      <c r="R80" s="3"/>
    </row>
    <row r="81" spans="1:18" ht="15.75" customHeight="1" x14ac:dyDescent="0.2">
      <c r="B81" s="51"/>
      <c r="C81" s="51"/>
      <c r="D81" s="17">
        <v>3</v>
      </c>
      <c r="E81" s="19"/>
      <c r="F81" s="18">
        <v>-2233203</v>
      </c>
      <c r="G81" s="19"/>
      <c r="H81" s="19"/>
      <c r="I81" s="19"/>
      <c r="J81" s="19"/>
      <c r="K81" s="19"/>
      <c r="L81" s="19"/>
      <c r="M81" s="3"/>
      <c r="N81" s="3"/>
      <c r="O81" s="3"/>
      <c r="P81" s="3"/>
      <c r="Q81" s="3"/>
      <c r="R81" s="3"/>
    </row>
    <row r="82" spans="1:18" ht="15.75" customHeight="1" x14ac:dyDescent="0.2">
      <c r="B82" s="53" t="s">
        <v>27</v>
      </c>
      <c r="C82" s="53" t="s">
        <v>25</v>
      </c>
      <c r="D82" s="17">
        <v>1</v>
      </c>
      <c r="E82" s="18">
        <v>30219292</v>
      </c>
      <c r="F82" s="18">
        <v>9487632</v>
      </c>
      <c r="G82" s="18">
        <v>3.1851249500000001</v>
      </c>
      <c r="H82" s="18">
        <v>1.0195327160000001</v>
      </c>
      <c r="I82" s="18">
        <v>1</v>
      </c>
      <c r="J82" s="18">
        <v>1.9532999999999998E-2</v>
      </c>
      <c r="K82" s="19"/>
      <c r="L82" s="19"/>
      <c r="M82" s="3"/>
      <c r="N82" s="3"/>
      <c r="O82" s="3"/>
      <c r="P82" s="3"/>
      <c r="Q82" s="3"/>
      <c r="R82" s="3"/>
    </row>
    <row r="83" spans="1:18" ht="15.75" customHeight="1" x14ac:dyDescent="0.2">
      <c r="B83" s="51"/>
      <c r="C83" s="51"/>
      <c r="D83" s="17">
        <v>2</v>
      </c>
      <c r="E83" s="19"/>
      <c r="F83" s="18">
        <v>12942747</v>
      </c>
      <c r="G83" s="19"/>
      <c r="H83" s="19"/>
      <c r="I83" s="19"/>
      <c r="J83" s="19"/>
      <c r="K83" s="19"/>
      <c r="L83" s="19"/>
      <c r="M83" s="3"/>
      <c r="N83" s="3"/>
      <c r="O83" s="3"/>
      <c r="P83" s="3"/>
      <c r="Q83" s="3"/>
      <c r="R83" s="3"/>
    </row>
    <row r="84" spans="1:18" ht="15.75" customHeight="1" x14ac:dyDescent="0.2">
      <c r="B84" s="51"/>
      <c r="C84" s="51"/>
      <c r="D84" s="17">
        <v>3</v>
      </c>
      <c r="E84" s="18">
        <v>62834279</v>
      </c>
      <c r="F84" s="18">
        <v>20513427</v>
      </c>
      <c r="G84" s="18">
        <v>3.0630805240000001</v>
      </c>
      <c r="H84" s="18">
        <v>0.98046728400000005</v>
      </c>
      <c r="I84" s="19"/>
      <c r="J84" s="19"/>
      <c r="K84" s="19"/>
      <c r="L84" s="19"/>
      <c r="M84" s="3"/>
      <c r="N84" s="3"/>
      <c r="O84" s="3"/>
      <c r="P84" s="3"/>
      <c r="Q84" s="3"/>
      <c r="R84" s="3"/>
    </row>
    <row r="85" spans="1:18" ht="15.75" customHeight="1" x14ac:dyDescent="0.2">
      <c r="B85" s="51"/>
      <c r="C85" s="53" t="s">
        <v>26</v>
      </c>
      <c r="D85" s="17">
        <v>1</v>
      </c>
      <c r="E85" s="18">
        <v>1593464</v>
      </c>
      <c r="F85" s="18">
        <v>13640306</v>
      </c>
      <c r="G85" s="18">
        <v>0.11682028799999999</v>
      </c>
      <c r="H85" s="18">
        <v>3.7393229E-2</v>
      </c>
      <c r="I85" s="18">
        <v>0.127305</v>
      </c>
      <c r="J85" s="18">
        <v>6.8143999999999996E-2</v>
      </c>
      <c r="K85" s="19"/>
      <c r="L85" s="19"/>
      <c r="M85" s="3"/>
      <c r="N85" s="3"/>
      <c r="O85" s="3"/>
      <c r="P85" s="3"/>
      <c r="Q85" s="3"/>
      <c r="R85" s="3"/>
    </row>
    <row r="86" spans="1:18" ht="15.75" customHeight="1" x14ac:dyDescent="0.2">
      <c r="B86" s="51"/>
      <c r="C86" s="51"/>
      <c r="D86" s="17">
        <v>2</v>
      </c>
      <c r="E86" s="18">
        <v>15660575</v>
      </c>
      <c r="F86" s="18">
        <v>19209021</v>
      </c>
      <c r="G86" s="18">
        <v>0.81527187199999995</v>
      </c>
      <c r="H86" s="18">
        <v>0.26096192800000001</v>
      </c>
      <c r="I86" s="19"/>
      <c r="J86" s="19"/>
      <c r="K86" s="19"/>
      <c r="L86" s="19"/>
      <c r="M86" s="3"/>
      <c r="N86" s="3"/>
      <c r="O86" s="3"/>
      <c r="P86" s="3"/>
      <c r="Q86" s="3"/>
      <c r="R86" s="3"/>
    </row>
    <row r="87" spans="1:18" ht="15.75" customHeight="1" x14ac:dyDescent="0.2">
      <c r="B87" s="51"/>
      <c r="C87" s="51"/>
      <c r="D87" s="17">
        <v>3</v>
      </c>
      <c r="E87" s="18">
        <v>9584771</v>
      </c>
      <c r="F87" s="18">
        <v>36715660</v>
      </c>
      <c r="G87" s="18">
        <v>0.26105404100000001</v>
      </c>
      <c r="H87" s="18">
        <v>8.3561285999999999E-2</v>
      </c>
      <c r="I87" s="19"/>
      <c r="J87" s="19"/>
      <c r="K87" s="19"/>
      <c r="L87" s="19"/>
      <c r="M87" s="3"/>
      <c r="N87" s="3"/>
      <c r="O87" s="3"/>
      <c r="P87" s="3"/>
      <c r="Q87" s="3"/>
      <c r="R87" s="3"/>
    </row>
    <row r="88" spans="1:18" ht="15.7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3"/>
      <c r="N88" s="3"/>
      <c r="O88" s="3"/>
      <c r="P88" s="3"/>
      <c r="Q88" s="3"/>
      <c r="R88" s="3"/>
    </row>
    <row r="89" spans="1:18" ht="15.75" customHeight="1" x14ac:dyDescent="0.3">
      <c r="A89" s="2" t="s">
        <v>28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/>
      <c r="N89" s="3"/>
      <c r="O89" s="3"/>
      <c r="P89" s="3"/>
      <c r="Q89" s="3"/>
      <c r="R89" s="3"/>
    </row>
    <row r="90" spans="1:18" ht="15.75" customHeight="1" x14ac:dyDescent="0.2">
      <c r="B90" s="50" t="s">
        <v>2</v>
      </c>
      <c r="C90" s="51"/>
      <c r="D90" s="14" t="s">
        <v>3</v>
      </c>
      <c r="E90" s="14" t="s">
        <v>5</v>
      </c>
      <c r="F90" s="14" t="s">
        <v>6</v>
      </c>
      <c r="G90" s="14" t="s">
        <v>1</v>
      </c>
      <c r="H90" s="14" t="s">
        <v>24</v>
      </c>
      <c r="I90" s="14" t="s">
        <v>10</v>
      </c>
      <c r="J90" s="52" t="s">
        <v>11</v>
      </c>
      <c r="K90" s="51"/>
      <c r="L90" s="15"/>
      <c r="M90" s="3"/>
      <c r="N90" s="3"/>
      <c r="O90" s="3"/>
      <c r="P90" s="3"/>
      <c r="Q90" s="3"/>
      <c r="R90" s="3"/>
    </row>
    <row r="91" spans="1:18" ht="15.75" customHeight="1" x14ac:dyDescent="0.2">
      <c r="B91" s="53" t="s">
        <v>29</v>
      </c>
      <c r="C91" s="53" t="s">
        <v>25</v>
      </c>
      <c r="D91" s="20">
        <v>1</v>
      </c>
      <c r="E91" s="18">
        <v>10990731</v>
      </c>
      <c r="F91" s="18">
        <v>7036409</v>
      </c>
      <c r="G91" s="18">
        <v>1.561980098</v>
      </c>
      <c r="H91" s="18">
        <v>0.90962774099999999</v>
      </c>
      <c r="I91" s="18">
        <v>1</v>
      </c>
      <c r="J91" s="18">
        <v>0.20821500000000001</v>
      </c>
      <c r="K91" s="19"/>
      <c r="L91" s="19"/>
      <c r="M91" s="3"/>
      <c r="N91" s="3"/>
      <c r="O91" s="3"/>
      <c r="P91" s="3"/>
      <c r="Q91" s="3"/>
      <c r="R91" s="3"/>
    </row>
    <row r="92" spans="1:18" ht="15.75" customHeight="1" x14ac:dyDescent="0.2">
      <c r="B92" s="51"/>
      <c r="C92" s="51"/>
      <c r="D92" s="20">
        <v>2</v>
      </c>
      <c r="E92" s="19"/>
      <c r="F92" s="18">
        <v>6038628</v>
      </c>
      <c r="G92" s="19"/>
      <c r="H92" s="19"/>
      <c r="I92" s="19"/>
      <c r="J92" s="19"/>
      <c r="K92" s="19"/>
      <c r="L92" s="19"/>
      <c r="M92" s="3"/>
      <c r="N92" s="3"/>
      <c r="O92" s="3"/>
      <c r="P92" s="3"/>
      <c r="Q92" s="3"/>
      <c r="R92" s="3"/>
    </row>
    <row r="93" spans="1:18" ht="15.75" customHeight="1" x14ac:dyDescent="0.2">
      <c r="B93" s="51"/>
      <c r="C93" s="51"/>
      <c r="D93" s="20">
        <v>3</v>
      </c>
      <c r="E93" s="18">
        <v>7634598</v>
      </c>
      <c r="F93" s="18">
        <v>3182044</v>
      </c>
      <c r="G93" s="18">
        <v>2.3992746199999999</v>
      </c>
      <c r="H93" s="18">
        <v>1.397230832</v>
      </c>
      <c r="I93" s="19"/>
      <c r="J93" s="19"/>
      <c r="K93" s="19"/>
      <c r="L93" s="19"/>
      <c r="M93" s="3"/>
      <c r="N93" s="3"/>
      <c r="O93" s="3"/>
      <c r="P93" s="3"/>
      <c r="Q93" s="3"/>
      <c r="R93" s="3"/>
    </row>
    <row r="94" spans="1:18" ht="15.75" customHeight="1" x14ac:dyDescent="0.2">
      <c r="B94" s="51"/>
      <c r="C94" s="51"/>
      <c r="D94" s="20">
        <v>4</v>
      </c>
      <c r="E94" s="18">
        <v>4835429</v>
      </c>
      <c r="F94" s="18">
        <v>4062574</v>
      </c>
      <c r="G94" s="18">
        <v>1.1902375730000001</v>
      </c>
      <c r="H94" s="18">
        <v>0.69314142700000003</v>
      </c>
      <c r="I94" s="19"/>
      <c r="J94" s="19"/>
      <c r="K94" s="19"/>
      <c r="L94" s="19"/>
      <c r="M94" s="3"/>
      <c r="N94" s="3"/>
      <c r="O94" s="3"/>
      <c r="P94" s="3"/>
      <c r="Q94" s="3"/>
      <c r="R94" s="3"/>
    </row>
    <row r="95" spans="1:18" ht="15.75" customHeight="1" x14ac:dyDescent="0.2">
      <c r="B95" s="51"/>
      <c r="C95" s="53" t="s">
        <v>26</v>
      </c>
      <c r="D95" s="20">
        <v>1</v>
      </c>
      <c r="E95" s="18">
        <v>23609684</v>
      </c>
      <c r="F95" s="18">
        <v>7271757</v>
      </c>
      <c r="G95" s="18">
        <v>3.2467646440000002</v>
      </c>
      <c r="H95" s="18">
        <v>1.89077133</v>
      </c>
      <c r="I95" s="18">
        <v>1.957508</v>
      </c>
      <c r="J95" s="18">
        <v>8.7341000000000002E-2</v>
      </c>
      <c r="K95" s="19"/>
      <c r="L95" s="19"/>
      <c r="M95" s="3"/>
      <c r="N95" s="3"/>
      <c r="O95" s="3"/>
      <c r="P95" s="3"/>
      <c r="Q95" s="3"/>
      <c r="R95" s="3"/>
    </row>
    <row r="96" spans="1:18" ht="15.75" customHeight="1" x14ac:dyDescent="0.2">
      <c r="B96" s="51"/>
      <c r="C96" s="51"/>
      <c r="D96" s="20">
        <v>2</v>
      </c>
      <c r="E96" s="18">
        <v>27491301</v>
      </c>
      <c r="F96" s="18">
        <v>8439365</v>
      </c>
      <c r="G96" s="18">
        <v>3.257508042</v>
      </c>
      <c r="H96" s="18">
        <v>1.897027808</v>
      </c>
      <c r="I96" s="19"/>
      <c r="J96" s="19"/>
      <c r="K96" s="19"/>
      <c r="L96" s="19"/>
      <c r="M96" s="3"/>
      <c r="N96" s="3"/>
      <c r="O96" s="3"/>
      <c r="P96" s="3"/>
      <c r="Q96" s="3"/>
      <c r="R96" s="3"/>
    </row>
    <row r="97" spans="2:18" ht="15.75" customHeight="1" x14ac:dyDescent="0.2">
      <c r="B97" s="51"/>
      <c r="C97" s="51"/>
      <c r="D97" s="20">
        <v>3</v>
      </c>
      <c r="E97" s="18">
        <v>19389431</v>
      </c>
      <c r="F97" s="18">
        <v>6180273</v>
      </c>
      <c r="G97" s="18">
        <v>3.1373099820000001</v>
      </c>
      <c r="H97" s="18">
        <v>1.8270298030000001</v>
      </c>
      <c r="I97" s="19"/>
      <c r="J97" s="19"/>
      <c r="K97" s="19"/>
      <c r="L97" s="19"/>
      <c r="M97" s="3"/>
      <c r="N97" s="3"/>
      <c r="O97" s="3"/>
      <c r="P97" s="3"/>
      <c r="Q97" s="3"/>
      <c r="R97" s="3"/>
    </row>
    <row r="98" spans="2:18" ht="15.75" customHeight="1" x14ac:dyDescent="0.2">
      <c r="B98" s="51"/>
      <c r="C98" s="51"/>
      <c r="D98" s="20">
        <v>4</v>
      </c>
      <c r="E98" s="18">
        <v>18780013</v>
      </c>
      <c r="F98" s="18">
        <v>4937087</v>
      </c>
      <c r="G98" s="18">
        <v>3.8038648820000001</v>
      </c>
      <c r="H98" s="18">
        <v>2.2152017320000001</v>
      </c>
      <c r="I98" s="19"/>
      <c r="J98" s="19"/>
      <c r="K98" s="19"/>
      <c r="L98" s="19"/>
      <c r="M98" s="3"/>
      <c r="N98" s="3"/>
      <c r="O98" s="3"/>
      <c r="P98" s="3"/>
      <c r="Q98" s="3"/>
      <c r="R98" s="3"/>
    </row>
    <row r="99" spans="2:18" ht="15.75" customHeight="1" x14ac:dyDescent="0.2">
      <c r="B99" s="53" t="s">
        <v>30</v>
      </c>
      <c r="C99" s="53" t="s">
        <v>25</v>
      </c>
      <c r="D99" s="20">
        <v>1</v>
      </c>
      <c r="E99" s="19"/>
      <c r="F99" s="18">
        <v>6397246</v>
      </c>
      <c r="G99" s="19"/>
      <c r="H99" s="19"/>
      <c r="I99" s="18">
        <v>1</v>
      </c>
      <c r="J99" s="18">
        <v>0.25894299999999998</v>
      </c>
      <c r="K99" s="19"/>
      <c r="L99" s="19"/>
      <c r="M99" s="3"/>
      <c r="N99" s="3"/>
      <c r="O99" s="3"/>
      <c r="P99" s="3"/>
      <c r="Q99" s="3"/>
      <c r="R99" s="3"/>
    </row>
    <row r="100" spans="2:18" ht="15.75" customHeight="1" x14ac:dyDescent="0.2">
      <c r="B100" s="51"/>
      <c r="C100" s="51"/>
      <c r="D100" s="20">
        <v>2</v>
      </c>
      <c r="E100" s="18">
        <v>2891145</v>
      </c>
      <c r="F100" s="18">
        <v>5869423</v>
      </c>
      <c r="G100" s="18">
        <v>0.49257743500000001</v>
      </c>
      <c r="H100" s="18">
        <v>0.491430794</v>
      </c>
      <c r="I100" s="19"/>
      <c r="J100" s="19"/>
      <c r="K100" s="19"/>
      <c r="L100" s="19"/>
      <c r="M100" s="3"/>
      <c r="N100" s="3"/>
      <c r="O100" s="3"/>
      <c r="P100" s="3"/>
      <c r="Q100" s="3"/>
      <c r="R100" s="3"/>
    </row>
    <row r="101" spans="2:18" ht="15.75" customHeight="1" x14ac:dyDescent="0.2">
      <c r="B101" s="51"/>
      <c r="C101" s="51"/>
      <c r="D101" s="20">
        <v>3</v>
      </c>
      <c r="E101" s="18">
        <v>16454169</v>
      </c>
      <c r="F101" s="18">
        <v>14035478</v>
      </c>
      <c r="G101" s="18">
        <v>1.172326961</v>
      </c>
      <c r="H101" s="18">
        <v>1.169597974</v>
      </c>
      <c r="I101" s="19"/>
      <c r="J101" s="19"/>
      <c r="K101" s="19"/>
      <c r="L101" s="19"/>
      <c r="M101" s="3"/>
      <c r="N101" s="3"/>
      <c r="O101" s="3"/>
      <c r="P101" s="3"/>
      <c r="Q101" s="3"/>
      <c r="R101" s="3"/>
    </row>
    <row r="102" spans="2:18" ht="15.75" customHeight="1" x14ac:dyDescent="0.2">
      <c r="B102" s="51"/>
      <c r="C102" s="51"/>
      <c r="D102" s="20">
        <v>4</v>
      </c>
      <c r="E102" s="18">
        <v>8495406</v>
      </c>
      <c r="F102" s="18">
        <v>6329957</v>
      </c>
      <c r="G102" s="18">
        <v>1.342095413</v>
      </c>
      <c r="H102" s="18">
        <v>1.338971232</v>
      </c>
      <c r="I102" s="19"/>
      <c r="J102" s="19"/>
      <c r="K102" s="19"/>
      <c r="L102" s="19"/>
      <c r="M102" s="3"/>
      <c r="N102" s="3"/>
      <c r="O102" s="3"/>
      <c r="P102" s="3"/>
      <c r="Q102" s="3"/>
      <c r="R102" s="3"/>
    </row>
    <row r="103" spans="2:18" ht="15.75" customHeight="1" x14ac:dyDescent="0.2">
      <c r="B103" s="51"/>
      <c r="C103" s="53" t="s">
        <v>26</v>
      </c>
      <c r="D103" s="20">
        <v>1</v>
      </c>
      <c r="E103" s="18">
        <v>38011281</v>
      </c>
      <c r="F103" s="18">
        <v>18632269</v>
      </c>
      <c r="G103" s="18">
        <v>2.0400778810000002</v>
      </c>
      <c r="H103" s="18">
        <v>2.03532891</v>
      </c>
      <c r="I103" s="18">
        <v>2.4136500000000001</v>
      </c>
      <c r="J103" s="18">
        <v>0.29946899999999999</v>
      </c>
      <c r="K103" s="19"/>
      <c r="L103" s="19"/>
      <c r="M103" s="3"/>
      <c r="N103" s="3"/>
      <c r="O103" s="3"/>
      <c r="P103" s="3"/>
      <c r="Q103" s="3"/>
      <c r="R103" s="3"/>
    </row>
    <row r="104" spans="2:18" ht="15.75" customHeight="1" x14ac:dyDescent="0.2">
      <c r="B104" s="51"/>
      <c r="C104" s="51"/>
      <c r="D104" s="20">
        <v>2</v>
      </c>
      <c r="E104" s="18">
        <v>20297503</v>
      </c>
      <c r="F104" s="18">
        <v>8901531</v>
      </c>
      <c r="G104" s="18">
        <v>2.2802260169999999</v>
      </c>
      <c r="H104" s="18">
        <v>2.2749180199999999</v>
      </c>
      <c r="I104" s="19"/>
      <c r="J104" s="19"/>
      <c r="K104" s="19"/>
      <c r="L104" s="19"/>
      <c r="M104" s="3"/>
      <c r="N104" s="3"/>
      <c r="O104" s="3"/>
      <c r="P104" s="3"/>
      <c r="Q104" s="3"/>
      <c r="R104" s="3"/>
    </row>
    <row r="105" spans="2:18" ht="15.75" customHeight="1" x14ac:dyDescent="0.2">
      <c r="B105" s="51"/>
      <c r="C105" s="51"/>
      <c r="D105" s="20">
        <v>3</v>
      </c>
      <c r="E105" s="18">
        <v>22108903</v>
      </c>
      <c r="F105" s="18">
        <v>6690702</v>
      </c>
      <c r="G105" s="18">
        <v>3.304421794</v>
      </c>
      <c r="H105" s="18">
        <v>3.2967296350000002</v>
      </c>
      <c r="I105" s="19"/>
      <c r="J105" s="19"/>
      <c r="K105" s="19"/>
      <c r="L105" s="19"/>
      <c r="M105" s="3"/>
      <c r="N105" s="3"/>
      <c r="O105" s="3"/>
      <c r="P105" s="3"/>
      <c r="Q105" s="3"/>
      <c r="R105" s="3"/>
    </row>
    <row r="106" spans="2:18" ht="15.75" customHeight="1" x14ac:dyDescent="0.2">
      <c r="B106" s="51"/>
      <c r="C106" s="51"/>
      <c r="D106" s="20">
        <v>4</v>
      </c>
      <c r="E106" s="18">
        <v>19938216</v>
      </c>
      <c r="F106" s="18">
        <v>9714579</v>
      </c>
      <c r="G106" s="18">
        <v>2.0524014309999998</v>
      </c>
      <c r="H106" s="18">
        <v>2.0476237720000001</v>
      </c>
      <c r="I106" s="19"/>
      <c r="J106" s="19"/>
      <c r="K106" s="19"/>
      <c r="L106" s="19"/>
      <c r="M106" s="3"/>
      <c r="N106" s="3"/>
      <c r="O106" s="3"/>
      <c r="P106" s="3"/>
      <c r="Q106" s="3"/>
      <c r="R106" s="3"/>
    </row>
    <row r="107" spans="2:18" ht="15.75" customHeight="1" x14ac:dyDescent="0.2">
      <c r="B107" s="18"/>
      <c r="C107" s="18"/>
      <c r="D107" s="19"/>
      <c r="E107" s="19"/>
      <c r="F107" s="3"/>
      <c r="G107" s="3"/>
      <c r="H107" s="3"/>
      <c r="I107" s="3"/>
      <c r="J107" s="3"/>
      <c r="K107" s="3"/>
    </row>
    <row r="108" spans="2:18" ht="15.75" customHeight="1" x14ac:dyDescent="0.2">
      <c r="B108" s="19"/>
      <c r="C108" s="19"/>
      <c r="D108" s="19"/>
      <c r="E108" s="19"/>
      <c r="F108" s="3"/>
      <c r="G108" s="3"/>
      <c r="H108" s="3"/>
      <c r="I108" s="3"/>
      <c r="J108" s="3"/>
      <c r="K108" s="3"/>
    </row>
    <row r="109" spans="2:18" ht="15.75" customHeight="1" x14ac:dyDescent="0.2">
      <c r="B109" s="19"/>
      <c r="C109" s="19"/>
      <c r="D109" s="19"/>
      <c r="E109" s="19"/>
      <c r="F109" s="3"/>
      <c r="G109" s="3"/>
      <c r="H109" s="3"/>
      <c r="I109" s="3"/>
      <c r="J109" s="3"/>
      <c r="K109" s="3"/>
    </row>
    <row r="110" spans="2:18" ht="15.75" customHeight="1" x14ac:dyDescent="0.2">
      <c r="B110" s="19"/>
      <c r="C110" s="19"/>
      <c r="D110" s="19"/>
      <c r="E110" s="19"/>
      <c r="F110" s="3"/>
      <c r="G110" s="3"/>
      <c r="H110" s="3"/>
      <c r="I110" s="3"/>
      <c r="J110" s="3"/>
      <c r="K110" s="3"/>
    </row>
    <row r="111" spans="2:18" ht="15.75" customHeight="1" x14ac:dyDescent="0.2">
      <c r="B111" s="18"/>
      <c r="C111" s="18"/>
      <c r="D111" s="19"/>
      <c r="E111" s="19"/>
      <c r="F111" s="3"/>
      <c r="G111" s="3"/>
      <c r="H111" s="3"/>
      <c r="I111" s="3"/>
      <c r="J111" s="3"/>
      <c r="K111" s="3"/>
    </row>
    <row r="112" spans="2:18" ht="15.75" customHeight="1" x14ac:dyDescent="0.2">
      <c r="B112" s="19"/>
      <c r="C112" s="19"/>
      <c r="D112" s="19"/>
      <c r="E112" s="19"/>
      <c r="F112" s="3"/>
      <c r="G112" s="3"/>
      <c r="H112" s="3"/>
      <c r="I112" s="3"/>
      <c r="J112" s="3"/>
      <c r="K112" s="3"/>
    </row>
    <row r="113" spans="2:18" ht="15.75" customHeight="1" x14ac:dyDescent="0.2">
      <c r="B113" s="19"/>
      <c r="C113" s="19"/>
      <c r="D113" s="19"/>
      <c r="E113" s="19"/>
      <c r="F113" s="3"/>
      <c r="G113" s="3"/>
      <c r="H113" s="3"/>
      <c r="I113" s="3"/>
      <c r="J113" s="3"/>
      <c r="K113" s="3"/>
    </row>
    <row r="114" spans="2:18" ht="15.75" customHeight="1" x14ac:dyDescent="0.2">
      <c r="B114" s="19"/>
      <c r="C114" s="19"/>
      <c r="D114" s="19"/>
      <c r="E114" s="19"/>
      <c r="F114" s="3"/>
      <c r="G114" s="3"/>
      <c r="H114" s="3"/>
      <c r="I114" s="3"/>
      <c r="J114" s="3"/>
      <c r="K114" s="3"/>
    </row>
    <row r="115" spans="2:18" ht="15.75" customHeight="1" x14ac:dyDescent="0.2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3"/>
      <c r="N115" s="3"/>
      <c r="O115" s="3"/>
      <c r="P115" s="3"/>
      <c r="Q115" s="3"/>
      <c r="R115" s="3"/>
    </row>
    <row r="116" spans="2:18" ht="15.75" customHeight="1" x14ac:dyDescent="0.2">
      <c r="B116" s="3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5.75" customHeight="1" x14ac:dyDescent="0.2">
      <c r="B117" s="3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5.75" customHeight="1" x14ac:dyDescent="0.2">
      <c r="B118" s="3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5.75" customHeight="1" x14ac:dyDescent="0.2">
      <c r="B119" s="3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5.75" customHeight="1" x14ac:dyDescent="0.2">
      <c r="B120" s="3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5.75" customHeight="1" x14ac:dyDescent="0.2">
      <c r="B121" s="3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5.75" customHeight="1" x14ac:dyDescent="0.2">
      <c r="B122" s="3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5.75" customHeight="1" x14ac:dyDescent="0.2">
      <c r="B123" s="3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5.75" customHeight="1" x14ac:dyDescent="0.2">
      <c r="B124" s="3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5.75" customHeight="1" x14ac:dyDescent="0.2">
      <c r="B125" s="3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5.75" customHeight="1" x14ac:dyDescent="0.2">
      <c r="B126" s="3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5.75" customHeight="1" x14ac:dyDescent="0.2">
      <c r="B127" s="3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5.75" customHeight="1" x14ac:dyDescent="0.2">
      <c r="B128" s="3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5.75" customHeight="1" x14ac:dyDescent="0.2">
      <c r="B129" s="3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5.75" customHeight="1" x14ac:dyDescent="0.2">
      <c r="B130" s="3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5.75" customHeight="1" x14ac:dyDescent="0.2">
      <c r="B131" s="3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5.75" customHeight="1" x14ac:dyDescent="0.2">
      <c r="B132" s="3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5.75" customHeight="1" x14ac:dyDescent="0.2">
      <c r="B133" s="3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5.75" customHeight="1" x14ac:dyDescent="0.2">
      <c r="B134" s="3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5.75" customHeight="1" x14ac:dyDescent="0.2">
      <c r="B135" s="3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5.75" customHeight="1" x14ac:dyDescent="0.2">
      <c r="B136" s="3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5.75" customHeight="1" x14ac:dyDescent="0.2">
      <c r="B137" s="3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5.75" customHeight="1" x14ac:dyDescent="0.2">
      <c r="B138" s="3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5.75" customHeight="1" x14ac:dyDescent="0.2">
      <c r="B139" s="3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5.75" customHeight="1" x14ac:dyDescent="0.2">
      <c r="B140" s="3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5.75" customHeight="1" x14ac:dyDescent="0.2">
      <c r="B141" s="3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5.75" customHeight="1" x14ac:dyDescent="0.2">
      <c r="B142" s="3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5.75" customHeight="1" x14ac:dyDescent="0.2">
      <c r="B143" s="3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5.75" customHeight="1" x14ac:dyDescent="0.2">
      <c r="B144" s="3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5.75" customHeight="1" x14ac:dyDescent="0.2">
      <c r="B145" s="3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5.75" customHeight="1" x14ac:dyDescent="0.2">
      <c r="B146" s="3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5.75" customHeight="1" x14ac:dyDescent="0.2">
      <c r="B147" s="3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5.75" customHeight="1" x14ac:dyDescent="0.2">
      <c r="B148" s="3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5.75" customHeight="1" x14ac:dyDescent="0.2">
      <c r="B149" s="3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5.75" customHeight="1" x14ac:dyDescent="0.2">
      <c r="B150" s="3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5.75" customHeight="1" x14ac:dyDescent="0.2">
      <c r="B151" s="3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5.75" customHeight="1" x14ac:dyDescent="0.2">
      <c r="B152" s="3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5.75" customHeight="1" x14ac:dyDescent="0.2">
      <c r="B153" s="3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5.75" customHeight="1" x14ac:dyDescent="0.2">
      <c r="B154" s="3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5.75" customHeight="1" x14ac:dyDescent="0.2">
      <c r="B155" s="3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5.75" customHeight="1" x14ac:dyDescent="0.2">
      <c r="B156" s="3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5.75" customHeight="1" x14ac:dyDescent="0.2">
      <c r="B157" s="3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5.75" customHeight="1" x14ac:dyDescent="0.2">
      <c r="B158" s="3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5.75" customHeight="1" x14ac:dyDescent="0.2">
      <c r="B159" s="3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5.75" customHeight="1" x14ac:dyDescent="0.2">
      <c r="B160" s="3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5.75" customHeight="1" x14ac:dyDescent="0.2">
      <c r="B161" s="3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5.75" customHeight="1" x14ac:dyDescent="0.2">
      <c r="B162" s="3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5.75" customHeight="1" x14ac:dyDescent="0.2">
      <c r="B163" s="3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5.75" customHeight="1" x14ac:dyDescent="0.2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5.75" customHeight="1" x14ac:dyDescent="0.2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5.75" customHeight="1" x14ac:dyDescent="0.2">
      <c r="B166" s="3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5.75" customHeight="1" x14ac:dyDescent="0.2">
      <c r="B167" s="3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5.75" customHeight="1" x14ac:dyDescent="0.2">
      <c r="B168" s="3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5.75" customHeight="1" x14ac:dyDescent="0.2">
      <c r="B169" s="3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5.75" customHeight="1" x14ac:dyDescent="0.2">
      <c r="B170" s="3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5.75" customHeight="1" x14ac:dyDescent="0.2">
      <c r="B171" s="3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5.75" customHeight="1" x14ac:dyDescent="0.2">
      <c r="B172" s="3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5.75" customHeight="1" x14ac:dyDescent="0.2">
      <c r="B173" s="3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5.75" customHeight="1" x14ac:dyDescent="0.2">
      <c r="B174" s="3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5.75" customHeight="1" x14ac:dyDescent="0.2">
      <c r="B175" s="3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5.75" customHeight="1" x14ac:dyDescent="0.2">
      <c r="B176" s="3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5.75" customHeight="1" x14ac:dyDescent="0.2">
      <c r="B177" s="3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5.75" customHeight="1" x14ac:dyDescent="0.2">
      <c r="B178" s="3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5.75" customHeight="1" x14ac:dyDescent="0.2">
      <c r="B179" s="3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5.75" customHeight="1" x14ac:dyDescent="0.2">
      <c r="B180" s="3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5.75" customHeight="1" x14ac:dyDescent="0.2">
      <c r="B181" s="3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5.75" customHeight="1" x14ac:dyDescent="0.2">
      <c r="B182" s="3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5.75" customHeight="1" x14ac:dyDescent="0.2">
      <c r="B183" s="3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5.75" customHeight="1" x14ac:dyDescent="0.2">
      <c r="B184" s="3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5.75" customHeight="1" x14ac:dyDescent="0.2">
      <c r="B185" s="3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5.75" customHeight="1" x14ac:dyDescent="0.2">
      <c r="B186" s="3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5.75" customHeight="1" x14ac:dyDescent="0.2">
      <c r="B187" s="3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5.75" customHeight="1" x14ac:dyDescent="0.2">
      <c r="B188" s="3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5.75" customHeight="1" x14ac:dyDescent="0.2">
      <c r="B189" s="3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5.75" customHeight="1" x14ac:dyDescent="0.2">
      <c r="B190" s="3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5.75" customHeight="1" x14ac:dyDescent="0.2">
      <c r="B191" s="3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5.75" customHeight="1" x14ac:dyDescent="0.2">
      <c r="B192" s="3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5.75" customHeight="1" x14ac:dyDescent="0.2">
      <c r="B193" s="3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5.75" customHeight="1" x14ac:dyDescent="0.2">
      <c r="B194" s="3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5.75" customHeight="1" x14ac:dyDescent="0.2">
      <c r="B195" s="3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5.75" customHeight="1" x14ac:dyDescent="0.2">
      <c r="B196" s="3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5.75" customHeight="1" x14ac:dyDescent="0.2">
      <c r="B197" s="3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5.75" customHeight="1" x14ac:dyDescent="0.2">
      <c r="B198" s="3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5.75" customHeight="1" x14ac:dyDescent="0.2">
      <c r="B199" s="3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5.75" customHeight="1" x14ac:dyDescent="0.2">
      <c r="B200" s="3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5.75" customHeight="1" x14ac:dyDescent="0.2">
      <c r="B201" s="3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5.75" customHeight="1" x14ac:dyDescent="0.2">
      <c r="B202" s="3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5.75" customHeight="1" x14ac:dyDescent="0.2">
      <c r="B203" s="3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5.75" customHeight="1" x14ac:dyDescent="0.2">
      <c r="B204" s="3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5.75" customHeight="1" x14ac:dyDescent="0.2">
      <c r="B205" s="3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5.75" customHeight="1" x14ac:dyDescent="0.2">
      <c r="B206" s="3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5.75" customHeight="1" x14ac:dyDescent="0.2">
      <c r="B207" s="3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5.75" customHeight="1" x14ac:dyDescent="0.2">
      <c r="B208" s="3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5.75" customHeight="1" x14ac:dyDescent="0.2">
      <c r="B209" s="3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5.75" customHeight="1" x14ac:dyDescent="0.2">
      <c r="B210" s="3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5.75" customHeight="1" x14ac:dyDescent="0.2">
      <c r="B211" s="3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5.75" customHeight="1" x14ac:dyDescent="0.2">
      <c r="B212" s="3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5.75" customHeight="1" x14ac:dyDescent="0.2">
      <c r="B213" s="3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5.75" customHeight="1" x14ac:dyDescent="0.2">
      <c r="B214" s="3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5.75" customHeight="1" x14ac:dyDescent="0.2">
      <c r="B215" s="3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5.75" customHeight="1" x14ac:dyDescent="0.2">
      <c r="B216" s="3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5.75" customHeight="1" x14ac:dyDescent="0.2">
      <c r="B217" s="3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5.75" customHeight="1" x14ac:dyDescent="0.2">
      <c r="B218" s="3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5.75" customHeight="1" x14ac:dyDescent="0.2">
      <c r="B219" s="3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5.75" customHeight="1" x14ac:dyDescent="0.2">
      <c r="B220" s="3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5.75" customHeight="1" x14ac:dyDescent="0.2">
      <c r="B221" s="3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5.75" customHeight="1" x14ac:dyDescent="0.2">
      <c r="B222" s="3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5.75" customHeight="1" x14ac:dyDescent="0.2">
      <c r="B223" s="3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5.75" customHeight="1" x14ac:dyDescent="0.2">
      <c r="B224" s="3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5.75" customHeight="1" x14ac:dyDescent="0.2">
      <c r="B225" s="3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5.75" customHeight="1" x14ac:dyDescent="0.2">
      <c r="B226" s="3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5.75" customHeight="1" x14ac:dyDescent="0.2">
      <c r="B227" s="3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5.75" customHeight="1" x14ac:dyDescent="0.2">
      <c r="B228" s="3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5.75" customHeight="1" x14ac:dyDescent="0.2">
      <c r="B229" s="3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5.75" customHeight="1" x14ac:dyDescent="0.2">
      <c r="B230" s="3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5.75" customHeight="1" x14ac:dyDescent="0.2">
      <c r="B231" s="3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5.75" customHeight="1" x14ac:dyDescent="0.2">
      <c r="B232" s="3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5.75" customHeight="1" x14ac:dyDescent="0.2">
      <c r="B233" s="3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5.75" customHeight="1" x14ac:dyDescent="0.2">
      <c r="B234" s="3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5.75" customHeight="1" x14ac:dyDescent="0.2">
      <c r="B235" s="3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5.75" customHeight="1" x14ac:dyDescent="0.2">
      <c r="B236" s="3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5.75" customHeight="1" x14ac:dyDescent="0.2">
      <c r="B237" s="3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5.75" customHeight="1" x14ac:dyDescent="0.2">
      <c r="B238" s="3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5.75" customHeight="1" x14ac:dyDescent="0.2">
      <c r="B239" s="3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5.75" customHeight="1" x14ac:dyDescent="0.2">
      <c r="B240" s="3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5.75" customHeight="1" x14ac:dyDescent="0.2">
      <c r="B241" s="3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5.75" customHeight="1" x14ac:dyDescent="0.2">
      <c r="B242" s="3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5.75" customHeight="1" x14ac:dyDescent="0.2">
      <c r="B243" s="3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5.75" customHeight="1" x14ac:dyDescent="0.2">
      <c r="B244" s="3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5.75" customHeight="1" x14ac:dyDescent="0.2">
      <c r="B245" s="3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5.75" customHeight="1" x14ac:dyDescent="0.2">
      <c r="B246" s="3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5.75" customHeight="1" x14ac:dyDescent="0.2">
      <c r="B247" s="3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5.75" customHeight="1" x14ac:dyDescent="0.2">
      <c r="B248" s="3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5.75" customHeight="1" x14ac:dyDescent="0.2">
      <c r="B249" s="3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5.75" customHeight="1" x14ac:dyDescent="0.2">
      <c r="B250" s="3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5.75" customHeight="1" x14ac:dyDescent="0.2">
      <c r="B251" s="3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5.75" customHeight="1" x14ac:dyDescent="0.2">
      <c r="B252" s="3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5.75" customHeight="1" x14ac:dyDescent="0.2">
      <c r="B253" s="3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5.75" customHeight="1" x14ac:dyDescent="0.2">
      <c r="B254" s="3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5.75" customHeight="1" x14ac:dyDescent="0.2">
      <c r="B255" s="3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5.75" customHeight="1" x14ac:dyDescent="0.2">
      <c r="B256" s="3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5.75" customHeight="1" x14ac:dyDescent="0.2">
      <c r="B257" s="3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5.75" customHeight="1" x14ac:dyDescent="0.2">
      <c r="B258" s="3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5.75" customHeight="1" x14ac:dyDescent="0.2">
      <c r="B259" s="3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5.75" customHeight="1" x14ac:dyDescent="0.2">
      <c r="B260" s="3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5.75" customHeight="1" x14ac:dyDescent="0.2">
      <c r="B261" s="3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5.75" customHeight="1" x14ac:dyDescent="0.2">
      <c r="B262" s="3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5.75" customHeight="1" x14ac:dyDescent="0.2">
      <c r="B263" s="3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5.75" customHeight="1" x14ac:dyDescent="0.2">
      <c r="B264" s="3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5.75" customHeight="1" x14ac:dyDescent="0.2">
      <c r="B265" s="3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5.75" customHeight="1" x14ac:dyDescent="0.2">
      <c r="B266" s="3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5.75" customHeight="1" x14ac:dyDescent="0.2">
      <c r="B267" s="3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5.75" customHeight="1" x14ac:dyDescent="0.2">
      <c r="B268" s="3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5.75" customHeight="1" x14ac:dyDescent="0.2">
      <c r="B269" s="3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5.75" customHeight="1" x14ac:dyDescent="0.2">
      <c r="B270" s="3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5.75" customHeight="1" x14ac:dyDescent="0.2">
      <c r="B271" s="3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5.75" customHeight="1" x14ac:dyDescent="0.2">
      <c r="B272" s="3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5.75" customHeight="1" x14ac:dyDescent="0.2">
      <c r="B273" s="3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5.75" customHeight="1" x14ac:dyDescent="0.2">
      <c r="B274" s="3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5.75" customHeight="1" x14ac:dyDescent="0.2">
      <c r="B275" s="3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5.75" customHeight="1" x14ac:dyDescent="0.2">
      <c r="B276" s="3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5.75" customHeight="1" x14ac:dyDescent="0.2">
      <c r="B277" s="3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5.75" customHeight="1" x14ac:dyDescent="0.2">
      <c r="B278" s="3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5.75" customHeight="1" x14ac:dyDescent="0.2">
      <c r="B279" s="3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5.75" customHeight="1" x14ac:dyDescent="0.2">
      <c r="B280" s="3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5.75" customHeight="1" x14ac:dyDescent="0.2">
      <c r="B281" s="3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5.75" customHeight="1" x14ac:dyDescent="0.2">
      <c r="B282" s="3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5.75" customHeight="1" x14ac:dyDescent="0.2">
      <c r="B283" s="3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5.75" customHeight="1" x14ac:dyDescent="0.2">
      <c r="B284" s="3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5.75" customHeight="1" x14ac:dyDescent="0.2">
      <c r="B285" s="3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5.75" customHeight="1" x14ac:dyDescent="0.2">
      <c r="B286" s="3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5.75" customHeight="1" x14ac:dyDescent="0.2">
      <c r="B287" s="3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5.75" customHeight="1" x14ac:dyDescent="0.2">
      <c r="B288" s="3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5.75" customHeight="1" x14ac:dyDescent="0.2">
      <c r="B289" s="3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5.75" customHeight="1" x14ac:dyDescent="0.2">
      <c r="B290" s="3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5.75" customHeight="1" x14ac:dyDescent="0.2">
      <c r="B291" s="3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5.75" customHeight="1" x14ac:dyDescent="0.2">
      <c r="B292" s="3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5.75" customHeight="1" x14ac:dyDescent="0.2">
      <c r="B293" s="3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5.75" customHeight="1" x14ac:dyDescent="0.2">
      <c r="B294" s="3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5.75" customHeight="1" x14ac:dyDescent="0.2">
      <c r="B295" s="3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5.75" customHeight="1" x14ac:dyDescent="0.2">
      <c r="B296" s="3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5.75" customHeight="1" x14ac:dyDescent="0.2">
      <c r="B297" s="3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5.75" customHeight="1" x14ac:dyDescent="0.2">
      <c r="B298" s="3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5.75" customHeight="1" x14ac:dyDescent="0.2">
      <c r="B299" s="3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5.75" customHeight="1" x14ac:dyDescent="0.2">
      <c r="B300" s="3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5.75" customHeight="1" x14ac:dyDescent="0.2">
      <c r="B301" s="3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5.75" customHeight="1" x14ac:dyDescent="0.2">
      <c r="B302" s="3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5.75" customHeight="1" x14ac:dyDescent="0.2">
      <c r="B303" s="3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5.75" customHeight="1" x14ac:dyDescent="0.2">
      <c r="B304" s="3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5.75" customHeight="1" x14ac:dyDescent="0.2">
      <c r="B305" s="3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5.75" customHeight="1" x14ac:dyDescent="0.2">
      <c r="B306" s="3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5.75" customHeight="1" x14ac:dyDescent="0.2">
      <c r="B307" s="3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5.75" customHeight="1" x14ac:dyDescent="0.2">
      <c r="B308" s="3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5.75" customHeight="1" x14ac:dyDescent="0.2">
      <c r="B309" s="3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5.75" customHeight="1" x14ac:dyDescent="0.2">
      <c r="B310" s="3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5.75" customHeight="1" x14ac:dyDescent="0.2">
      <c r="B311" s="3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5.75" customHeight="1" x14ac:dyDescent="0.2">
      <c r="B312" s="3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5.75" customHeight="1" x14ac:dyDescent="0.2">
      <c r="B313" s="3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5.75" customHeight="1" x14ac:dyDescent="0.2">
      <c r="B314" s="3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5.75" customHeight="1" x14ac:dyDescent="0.2">
      <c r="B315" s="3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5.75" customHeight="1" x14ac:dyDescent="0.2">
      <c r="B316" s="3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5.75" customHeight="1" x14ac:dyDescent="0.2">
      <c r="B317" s="3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5.75" customHeight="1" x14ac:dyDescent="0.2">
      <c r="B318" s="3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5.75" customHeight="1" x14ac:dyDescent="0.2">
      <c r="B319" s="3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5.75" customHeight="1" x14ac:dyDescent="0.2">
      <c r="B320" s="3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5.75" customHeight="1" x14ac:dyDescent="0.2">
      <c r="B321" s="3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5.75" customHeight="1" x14ac:dyDescent="0.2">
      <c r="B322" s="3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5.75" customHeight="1" x14ac:dyDescent="0.2">
      <c r="B323" s="3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5.75" customHeight="1" x14ac:dyDescent="0.2">
      <c r="B324" s="3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5.75" customHeight="1" x14ac:dyDescent="0.2">
      <c r="B325" s="3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5.75" customHeight="1" x14ac:dyDescent="0.2">
      <c r="B326" s="3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5.75" customHeight="1" x14ac:dyDescent="0.2">
      <c r="B327" s="3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5.75" customHeight="1" x14ac:dyDescent="0.2">
      <c r="B328" s="3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5.75" customHeight="1" x14ac:dyDescent="0.2">
      <c r="B329" s="3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5.75" customHeight="1" x14ac:dyDescent="0.2">
      <c r="B330" s="3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5.75" customHeight="1" x14ac:dyDescent="0.2">
      <c r="B331" s="3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5.75" customHeight="1" x14ac:dyDescent="0.2">
      <c r="B332" s="3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5.75" customHeight="1" x14ac:dyDescent="0.2">
      <c r="B333" s="3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5.75" customHeight="1" x14ac:dyDescent="0.2">
      <c r="B334" s="3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5.75" customHeight="1" x14ac:dyDescent="0.2">
      <c r="B335" s="3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5.75" customHeight="1" x14ac:dyDescent="0.2">
      <c r="B336" s="3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5.75" customHeight="1" x14ac:dyDescent="0.2">
      <c r="B337" s="3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5.75" customHeight="1" x14ac:dyDescent="0.2">
      <c r="B338" s="3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5.75" customHeight="1" x14ac:dyDescent="0.2">
      <c r="B339" s="3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5.75" customHeight="1" x14ac:dyDescent="0.2">
      <c r="B340" s="3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5.75" customHeight="1" x14ac:dyDescent="0.2">
      <c r="B341" s="3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5.75" customHeight="1" x14ac:dyDescent="0.2">
      <c r="B342" s="3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5.75" customHeight="1" x14ac:dyDescent="0.2">
      <c r="B343" s="3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5.75" customHeight="1" x14ac:dyDescent="0.2">
      <c r="B344" s="3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5.75" customHeight="1" x14ac:dyDescent="0.2">
      <c r="B345" s="3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5.75" customHeight="1" x14ac:dyDescent="0.2">
      <c r="B346" s="3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5.75" customHeight="1" x14ac:dyDescent="0.2">
      <c r="B347" s="3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5.75" customHeight="1" x14ac:dyDescent="0.2">
      <c r="B348" s="3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5.75" customHeight="1" x14ac:dyDescent="0.2">
      <c r="B349" s="3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5.75" customHeight="1" x14ac:dyDescent="0.2">
      <c r="B350" s="3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5.75" customHeight="1" x14ac:dyDescent="0.2">
      <c r="B351" s="3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5.75" customHeight="1" x14ac:dyDescent="0.2">
      <c r="B352" s="3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5.75" customHeight="1" x14ac:dyDescent="0.2">
      <c r="B353" s="3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5.75" customHeight="1" x14ac:dyDescent="0.2">
      <c r="B354" s="3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5.75" customHeight="1" x14ac:dyDescent="0.2">
      <c r="B355" s="3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5.75" customHeight="1" x14ac:dyDescent="0.2">
      <c r="B356" s="3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5.75" customHeight="1" x14ac:dyDescent="0.2">
      <c r="B357" s="3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5.75" customHeight="1" x14ac:dyDescent="0.2">
      <c r="B358" s="3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5.75" customHeight="1" x14ac:dyDescent="0.2">
      <c r="B359" s="3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5.75" customHeight="1" x14ac:dyDescent="0.2">
      <c r="B360" s="3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5.75" customHeight="1" x14ac:dyDescent="0.2">
      <c r="B361" s="3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5.75" customHeight="1" x14ac:dyDescent="0.2">
      <c r="B362" s="3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5.75" customHeight="1" x14ac:dyDescent="0.2">
      <c r="B363" s="3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5.75" customHeight="1" x14ac:dyDescent="0.2">
      <c r="B364" s="3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5.75" customHeight="1" x14ac:dyDescent="0.2">
      <c r="B365" s="3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5.75" customHeight="1" x14ac:dyDescent="0.2">
      <c r="B366" s="3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5.75" customHeight="1" x14ac:dyDescent="0.2">
      <c r="B367" s="3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5.75" customHeight="1" x14ac:dyDescent="0.2">
      <c r="B368" s="3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5.75" customHeight="1" x14ac:dyDescent="0.2">
      <c r="B369" s="3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5.75" customHeight="1" x14ac:dyDescent="0.2">
      <c r="B370" s="3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5.75" customHeight="1" x14ac:dyDescent="0.2">
      <c r="B371" s="3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5.75" customHeight="1" x14ac:dyDescent="0.2">
      <c r="B372" s="3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5.75" customHeight="1" x14ac:dyDescent="0.2">
      <c r="B373" s="3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5.75" customHeight="1" x14ac:dyDescent="0.2">
      <c r="B374" s="3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5.75" customHeight="1" x14ac:dyDescent="0.2">
      <c r="B375" s="3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5.75" customHeight="1" x14ac:dyDescent="0.2">
      <c r="B376" s="3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5.75" customHeight="1" x14ac:dyDescent="0.2">
      <c r="B377" s="3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5.75" customHeight="1" x14ac:dyDescent="0.2">
      <c r="B378" s="3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5.75" customHeight="1" x14ac:dyDescent="0.2">
      <c r="B379" s="3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5.75" customHeight="1" x14ac:dyDescent="0.2">
      <c r="B380" s="3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5.75" customHeight="1" x14ac:dyDescent="0.2">
      <c r="B381" s="3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5.75" customHeight="1" x14ac:dyDescent="0.2">
      <c r="B382" s="3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5.75" customHeight="1" x14ac:dyDescent="0.2">
      <c r="B383" s="3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5.75" customHeight="1" x14ac:dyDescent="0.2">
      <c r="B384" s="3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5.75" customHeight="1" x14ac:dyDescent="0.2">
      <c r="B385" s="3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5.75" customHeight="1" x14ac:dyDescent="0.2">
      <c r="B386" s="3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5.75" customHeight="1" x14ac:dyDescent="0.2">
      <c r="B387" s="3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5.75" customHeight="1" x14ac:dyDescent="0.2">
      <c r="B388" s="3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5.75" customHeight="1" x14ac:dyDescent="0.2">
      <c r="B389" s="3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5.75" customHeight="1" x14ac:dyDescent="0.2">
      <c r="B390" s="3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5.75" customHeight="1" x14ac:dyDescent="0.2">
      <c r="B391" s="3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5.75" customHeight="1" x14ac:dyDescent="0.2">
      <c r="B392" s="3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5.75" customHeight="1" x14ac:dyDescent="0.2">
      <c r="B393" s="3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5.75" customHeight="1" x14ac:dyDescent="0.2">
      <c r="B394" s="3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5.75" customHeight="1" x14ac:dyDescent="0.2">
      <c r="B395" s="3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5.75" customHeight="1" x14ac:dyDescent="0.2">
      <c r="B396" s="3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5.75" customHeight="1" x14ac:dyDescent="0.2">
      <c r="B397" s="3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5.75" customHeight="1" x14ac:dyDescent="0.2">
      <c r="B398" s="3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5.75" customHeight="1" x14ac:dyDescent="0.2">
      <c r="B399" s="3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5.75" customHeight="1" x14ac:dyDescent="0.2">
      <c r="B400" s="3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5.75" customHeight="1" x14ac:dyDescent="0.2">
      <c r="B401" s="3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5.75" customHeight="1" x14ac:dyDescent="0.2">
      <c r="B402" s="3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5.75" customHeight="1" x14ac:dyDescent="0.2">
      <c r="B403" s="3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5.75" customHeight="1" x14ac:dyDescent="0.2">
      <c r="B404" s="3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5.75" customHeight="1" x14ac:dyDescent="0.2">
      <c r="B405" s="3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5.75" customHeight="1" x14ac:dyDescent="0.2">
      <c r="B406" s="3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5.75" customHeight="1" x14ac:dyDescent="0.2">
      <c r="B407" s="3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5.75" customHeight="1" x14ac:dyDescent="0.2">
      <c r="B408" s="3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5.75" customHeight="1" x14ac:dyDescent="0.2">
      <c r="B409" s="3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5.75" customHeight="1" x14ac:dyDescent="0.2">
      <c r="B410" s="3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5.75" customHeight="1" x14ac:dyDescent="0.2">
      <c r="B411" s="3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5.75" customHeight="1" x14ac:dyDescent="0.2">
      <c r="B412" s="3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5.75" customHeight="1" x14ac:dyDescent="0.2">
      <c r="B413" s="3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5.75" customHeight="1" x14ac:dyDescent="0.2">
      <c r="B414" s="3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5.75" customHeight="1" x14ac:dyDescent="0.2">
      <c r="B415" s="3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5.75" customHeight="1" x14ac:dyDescent="0.2">
      <c r="B416" s="3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5.75" customHeight="1" x14ac:dyDescent="0.2">
      <c r="B417" s="3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5.75" customHeight="1" x14ac:dyDescent="0.2">
      <c r="B418" s="3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5.75" customHeight="1" x14ac:dyDescent="0.2">
      <c r="B419" s="3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5.75" customHeight="1" x14ac:dyDescent="0.2">
      <c r="B420" s="3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5.75" customHeight="1" x14ac:dyDescent="0.2">
      <c r="B421" s="3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5.75" customHeight="1" x14ac:dyDescent="0.2">
      <c r="B422" s="3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5.75" customHeight="1" x14ac:dyDescent="0.2">
      <c r="B423" s="3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5.75" customHeight="1" x14ac:dyDescent="0.2">
      <c r="B424" s="3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5.75" customHeight="1" x14ac:dyDescent="0.2">
      <c r="B425" s="3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5.75" customHeight="1" x14ac:dyDescent="0.2">
      <c r="B426" s="3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5.75" customHeight="1" x14ac:dyDescent="0.2">
      <c r="B427" s="3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5.75" customHeight="1" x14ac:dyDescent="0.2">
      <c r="B428" s="3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5.75" customHeight="1" x14ac:dyDescent="0.2">
      <c r="B429" s="3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5.75" customHeight="1" x14ac:dyDescent="0.2">
      <c r="B430" s="3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5.75" customHeight="1" x14ac:dyDescent="0.2">
      <c r="B431" s="3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5.75" customHeight="1" x14ac:dyDescent="0.2">
      <c r="B432" s="3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5.75" customHeight="1" x14ac:dyDescent="0.2">
      <c r="B433" s="3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5.75" customHeight="1" x14ac:dyDescent="0.2">
      <c r="B434" s="3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5.75" customHeight="1" x14ac:dyDescent="0.2">
      <c r="B435" s="3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5.75" customHeight="1" x14ac:dyDescent="0.2">
      <c r="B436" s="3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5.75" customHeight="1" x14ac:dyDescent="0.2">
      <c r="B437" s="3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5.75" customHeight="1" x14ac:dyDescent="0.2">
      <c r="B438" s="3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5.75" customHeight="1" x14ac:dyDescent="0.2">
      <c r="B439" s="3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5.75" customHeight="1" x14ac:dyDescent="0.2">
      <c r="B440" s="3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5.75" customHeight="1" x14ac:dyDescent="0.2">
      <c r="B441" s="3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5.75" customHeight="1" x14ac:dyDescent="0.2">
      <c r="B442" s="3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5.75" customHeight="1" x14ac:dyDescent="0.2">
      <c r="B443" s="3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5.75" customHeight="1" x14ac:dyDescent="0.2">
      <c r="B444" s="3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5.75" customHeight="1" x14ac:dyDescent="0.2">
      <c r="B445" s="3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5.75" customHeight="1" x14ac:dyDescent="0.2">
      <c r="B446" s="3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5.75" customHeight="1" x14ac:dyDescent="0.2">
      <c r="B447" s="3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5.75" customHeight="1" x14ac:dyDescent="0.2">
      <c r="B448" s="3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5.75" customHeight="1" x14ac:dyDescent="0.2">
      <c r="B449" s="3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5.75" customHeight="1" x14ac:dyDescent="0.2">
      <c r="B450" s="3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5.75" customHeight="1" x14ac:dyDescent="0.2">
      <c r="B451" s="3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5.75" customHeight="1" x14ac:dyDescent="0.2">
      <c r="B452" s="3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5.75" customHeight="1" x14ac:dyDescent="0.2">
      <c r="B453" s="3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5.75" customHeight="1" x14ac:dyDescent="0.2">
      <c r="B454" s="3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5.75" customHeight="1" x14ac:dyDescent="0.2">
      <c r="B455" s="3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5.75" customHeight="1" x14ac:dyDescent="0.2">
      <c r="B456" s="3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5.75" customHeight="1" x14ac:dyDescent="0.2">
      <c r="B457" s="3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5.75" customHeight="1" x14ac:dyDescent="0.2">
      <c r="B458" s="3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5.75" customHeight="1" x14ac:dyDescent="0.2">
      <c r="B459" s="3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5.75" customHeight="1" x14ac:dyDescent="0.2">
      <c r="B460" s="3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5.75" customHeight="1" x14ac:dyDescent="0.2">
      <c r="B461" s="3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5.75" customHeight="1" x14ac:dyDescent="0.2">
      <c r="B462" s="3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5.75" customHeight="1" x14ac:dyDescent="0.2">
      <c r="B463" s="3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5.75" customHeight="1" x14ac:dyDescent="0.2">
      <c r="B464" s="3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5.75" customHeight="1" x14ac:dyDescent="0.2">
      <c r="B465" s="3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5.75" customHeight="1" x14ac:dyDescent="0.2">
      <c r="B466" s="3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5.75" customHeight="1" x14ac:dyDescent="0.2">
      <c r="B467" s="3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5.75" customHeight="1" x14ac:dyDescent="0.2">
      <c r="B468" s="3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5.75" customHeight="1" x14ac:dyDescent="0.2">
      <c r="B469" s="3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5.75" customHeight="1" x14ac:dyDescent="0.2">
      <c r="B470" s="3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5.75" customHeight="1" x14ac:dyDescent="0.2">
      <c r="B471" s="3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5.75" customHeight="1" x14ac:dyDescent="0.2">
      <c r="B472" s="3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5.75" customHeight="1" x14ac:dyDescent="0.2">
      <c r="B473" s="3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5.75" customHeight="1" x14ac:dyDescent="0.2">
      <c r="B474" s="3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5.75" customHeight="1" x14ac:dyDescent="0.2">
      <c r="B475" s="3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5.75" customHeight="1" x14ac:dyDescent="0.2">
      <c r="B476" s="3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5.75" customHeight="1" x14ac:dyDescent="0.2">
      <c r="B477" s="3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5.75" customHeight="1" x14ac:dyDescent="0.2">
      <c r="B478" s="3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5.75" customHeight="1" x14ac:dyDescent="0.2">
      <c r="B479" s="3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5.75" customHeight="1" x14ac:dyDescent="0.2">
      <c r="B480" s="3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5.75" customHeight="1" x14ac:dyDescent="0.2">
      <c r="B481" s="3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5.75" customHeight="1" x14ac:dyDescent="0.2">
      <c r="B482" s="3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5.75" customHeight="1" x14ac:dyDescent="0.2">
      <c r="B483" s="3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5.75" customHeight="1" x14ac:dyDescent="0.2">
      <c r="B484" s="3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5.75" customHeight="1" x14ac:dyDescent="0.2">
      <c r="B485" s="3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5.75" customHeight="1" x14ac:dyDescent="0.2">
      <c r="B486" s="3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5.75" customHeight="1" x14ac:dyDescent="0.2">
      <c r="B487" s="3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5.75" customHeight="1" x14ac:dyDescent="0.2">
      <c r="B488" s="3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5.75" customHeight="1" x14ac:dyDescent="0.2">
      <c r="B489" s="3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5.75" customHeight="1" x14ac:dyDescent="0.2">
      <c r="B490" s="3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5.75" customHeight="1" x14ac:dyDescent="0.2">
      <c r="B491" s="3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5.75" customHeight="1" x14ac:dyDescent="0.2">
      <c r="B492" s="3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5.75" customHeight="1" x14ac:dyDescent="0.2">
      <c r="B493" s="3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5.75" customHeight="1" x14ac:dyDescent="0.2">
      <c r="B494" s="3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5.75" customHeight="1" x14ac:dyDescent="0.2">
      <c r="B495" s="3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5.75" customHeight="1" x14ac:dyDescent="0.2">
      <c r="B496" s="3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5.75" customHeight="1" x14ac:dyDescent="0.2">
      <c r="B497" s="3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5.75" customHeight="1" x14ac:dyDescent="0.2">
      <c r="B498" s="3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5.75" customHeight="1" x14ac:dyDescent="0.2">
      <c r="B499" s="3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5.75" customHeight="1" x14ac:dyDescent="0.2">
      <c r="B500" s="3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5.75" customHeight="1" x14ac:dyDescent="0.2">
      <c r="B501" s="3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5.75" customHeight="1" x14ac:dyDescent="0.2">
      <c r="B502" s="3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5.75" customHeight="1" x14ac:dyDescent="0.2">
      <c r="B503" s="3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5.75" customHeight="1" x14ac:dyDescent="0.2">
      <c r="B504" s="3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5.75" customHeight="1" x14ac:dyDescent="0.2">
      <c r="B505" s="3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5.75" customHeight="1" x14ac:dyDescent="0.2">
      <c r="B506" s="3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5.75" customHeight="1" x14ac:dyDescent="0.2">
      <c r="B507" s="3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5.75" customHeight="1" x14ac:dyDescent="0.2">
      <c r="B508" s="3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5.75" customHeight="1" x14ac:dyDescent="0.2">
      <c r="B509" s="3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5.75" customHeight="1" x14ac:dyDescent="0.2">
      <c r="B510" s="3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5.75" customHeight="1" x14ac:dyDescent="0.2">
      <c r="B511" s="3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5.75" customHeight="1" x14ac:dyDescent="0.2">
      <c r="B512" s="3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5.75" customHeight="1" x14ac:dyDescent="0.2">
      <c r="B513" s="3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5.75" customHeight="1" x14ac:dyDescent="0.2">
      <c r="B514" s="3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5.75" customHeight="1" x14ac:dyDescent="0.2">
      <c r="B515" s="3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5.75" customHeight="1" x14ac:dyDescent="0.2">
      <c r="B516" s="3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5.75" customHeight="1" x14ac:dyDescent="0.2">
      <c r="B517" s="3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5.75" customHeight="1" x14ac:dyDescent="0.2">
      <c r="B518" s="3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5.75" customHeight="1" x14ac:dyDescent="0.2">
      <c r="B519" s="3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5.75" customHeight="1" x14ac:dyDescent="0.2">
      <c r="B520" s="3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5.75" customHeight="1" x14ac:dyDescent="0.2">
      <c r="B521" s="3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5.75" customHeight="1" x14ac:dyDescent="0.2">
      <c r="B522" s="3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5.75" customHeight="1" x14ac:dyDescent="0.2">
      <c r="B523" s="3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5.75" customHeight="1" x14ac:dyDescent="0.2">
      <c r="B524" s="3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5.75" customHeight="1" x14ac:dyDescent="0.2">
      <c r="B525" s="3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5.75" customHeight="1" x14ac:dyDescent="0.2">
      <c r="B526" s="3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5.75" customHeight="1" x14ac:dyDescent="0.2">
      <c r="B527" s="3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5.75" customHeight="1" x14ac:dyDescent="0.2">
      <c r="B528" s="3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5.75" customHeight="1" x14ac:dyDescent="0.2">
      <c r="B529" s="3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5.75" customHeight="1" x14ac:dyDescent="0.2">
      <c r="B530" s="3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5.75" customHeight="1" x14ac:dyDescent="0.2">
      <c r="B531" s="3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5.75" customHeight="1" x14ac:dyDescent="0.2">
      <c r="B532" s="3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5.75" customHeight="1" x14ac:dyDescent="0.2">
      <c r="B533" s="3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5.75" customHeight="1" x14ac:dyDescent="0.2">
      <c r="B534" s="3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5.75" customHeight="1" x14ac:dyDescent="0.2">
      <c r="B535" s="3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5.75" customHeight="1" x14ac:dyDescent="0.2">
      <c r="B536" s="3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5.75" customHeight="1" x14ac:dyDescent="0.2">
      <c r="B537" s="3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5.75" customHeight="1" x14ac:dyDescent="0.2">
      <c r="B538" s="3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5.75" customHeight="1" x14ac:dyDescent="0.2">
      <c r="B539" s="3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5.75" customHeight="1" x14ac:dyDescent="0.2">
      <c r="B540" s="3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5.75" customHeight="1" x14ac:dyDescent="0.2">
      <c r="B541" s="3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5.75" customHeight="1" x14ac:dyDescent="0.2">
      <c r="B542" s="3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5.75" customHeight="1" x14ac:dyDescent="0.2">
      <c r="B543" s="3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5.75" customHeight="1" x14ac:dyDescent="0.2">
      <c r="B544" s="3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5.75" customHeight="1" x14ac:dyDescent="0.2">
      <c r="B545" s="3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5.75" customHeight="1" x14ac:dyDescent="0.2">
      <c r="B546" s="3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5.75" customHeight="1" x14ac:dyDescent="0.2">
      <c r="B547" s="3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5.75" customHeight="1" x14ac:dyDescent="0.2">
      <c r="B548" s="3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5.75" customHeight="1" x14ac:dyDescent="0.2">
      <c r="B549" s="3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5.75" customHeight="1" x14ac:dyDescent="0.2">
      <c r="B550" s="3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5.75" customHeight="1" x14ac:dyDescent="0.2">
      <c r="B551" s="3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5.75" customHeight="1" x14ac:dyDescent="0.2">
      <c r="B552" s="3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5.75" customHeight="1" x14ac:dyDescent="0.2">
      <c r="B553" s="3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5.75" customHeight="1" x14ac:dyDescent="0.2">
      <c r="B554" s="3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5.75" customHeight="1" x14ac:dyDescent="0.2">
      <c r="B555" s="3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5.75" customHeight="1" x14ac:dyDescent="0.2">
      <c r="B556" s="3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5.75" customHeight="1" x14ac:dyDescent="0.2">
      <c r="B557" s="3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5.75" customHeight="1" x14ac:dyDescent="0.2">
      <c r="B558" s="3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5.75" customHeight="1" x14ac:dyDescent="0.2">
      <c r="B559" s="3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5.75" customHeight="1" x14ac:dyDescent="0.2">
      <c r="B560" s="3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5.75" customHeight="1" x14ac:dyDescent="0.2">
      <c r="B561" s="3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5.75" customHeight="1" x14ac:dyDescent="0.2">
      <c r="B562" s="3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5.75" customHeight="1" x14ac:dyDescent="0.2">
      <c r="B563" s="3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5.75" customHeight="1" x14ac:dyDescent="0.2">
      <c r="B564" s="3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5.75" customHeight="1" x14ac:dyDescent="0.2">
      <c r="B565" s="3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5.75" customHeight="1" x14ac:dyDescent="0.2">
      <c r="B566" s="3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5.75" customHeight="1" x14ac:dyDescent="0.2">
      <c r="B567" s="3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5.75" customHeight="1" x14ac:dyDescent="0.2">
      <c r="B568" s="3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5.75" customHeight="1" x14ac:dyDescent="0.2">
      <c r="B569" s="3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5.75" customHeight="1" x14ac:dyDescent="0.2">
      <c r="B570" s="3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5.75" customHeight="1" x14ac:dyDescent="0.2">
      <c r="B571" s="3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5.75" customHeight="1" x14ac:dyDescent="0.2">
      <c r="B572" s="3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5.75" customHeight="1" x14ac:dyDescent="0.2">
      <c r="B573" s="3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5.75" customHeight="1" x14ac:dyDescent="0.2">
      <c r="B574" s="3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5.75" customHeight="1" x14ac:dyDescent="0.2">
      <c r="B575" s="3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5.75" customHeight="1" x14ac:dyDescent="0.2">
      <c r="B576" s="3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5.75" customHeight="1" x14ac:dyDescent="0.2">
      <c r="B577" s="3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5.75" customHeight="1" x14ac:dyDescent="0.2">
      <c r="B578" s="3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5.75" customHeight="1" x14ac:dyDescent="0.2">
      <c r="B579" s="3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5.75" customHeight="1" x14ac:dyDescent="0.2">
      <c r="B580" s="3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5.75" customHeight="1" x14ac:dyDescent="0.2">
      <c r="B581" s="3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5.75" customHeight="1" x14ac:dyDescent="0.2">
      <c r="B582" s="3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5.75" customHeight="1" x14ac:dyDescent="0.2">
      <c r="B583" s="3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5.75" customHeight="1" x14ac:dyDescent="0.2">
      <c r="B584" s="3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5.75" customHeight="1" x14ac:dyDescent="0.2">
      <c r="B585" s="3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5.75" customHeight="1" x14ac:dyDescent="0.2">
      <c r="B586" s="3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5.75" customHeight="1" x14ac:dyDescent="0.2">
      <c r="B587" s="3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5.75" customHeight="1" x14ac:dyDescent="0.2">
      <c r="B588" s="3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5.75" customHeight="1" x14ac:dyDescent="0.2">
      <c r="B589" s="3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5.75" customHeight="1" x14ac:dyDescent="0.2">
      <c r="B590" s="3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5.75" customHeight="1" x14ac:dyDescent="0.2">
      <c r="B591" s="3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5.75" customHeight="1" x14ac:dyDescent="0.2">
      <c r="B592" s="3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5.75" customHeight="1" x14ac:dyDescent="0.2">
      <c r="B593" s="3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5.75" customHeight="1" x14ac:dyDescent="0.2">
      <c r="B594" s="3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5.75" customHeight="1" x14ac:dyDescent="0.2">
      <c r="B595" s="3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5.75" customHeight="1" x14ac:dyDescent="0.2">
      <c r="B596" s="3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5.75" customHeight="1" x14ac:dyDescent="0.2">
      <c r="B597" s="3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5.75" customHeight="1" x14ac:dyDescent="0.2">
      <c r="B598" s="3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5.75" customHeight="1" x14ac:dyDescent="0.2">
      <c r="B599" s="3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5.75" customHeight="1" x14ac:dyDescent="0.2">
      <c r="B600" s="3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5.75" customHeight="1" x14ac:dyDescent="0.2">
      <c r="B601" s="3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5.75" customHeight="1" x14ac:dyDescent="0.2">
      <c r="B602" s="3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5.75" customHeight="1" x14ac:dyDescent="0.2">
      <c r="B603" s="3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5.75" customHeight="1" x14ac:dyDescent="0.2">
      <c r="B604" s="3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5.75" customHeight="1" x14ac:dyDescent="0.2">
      <c r="B605" s="3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5.75" customHeight="1" x14ac:dyDescent="0.2">
      <c r="B606" s="3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5.75" customHeight="1" x14ac:dyDescent="0.2">
      <c r="B607" s="3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5.75" customHeight="1" x14ac:dyDescent="0.2">
      <c r="B608" s="3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5.75" customHeight="1" x14ac:dyDescent="0.2">
      <c r="B609" s="3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5.75" customHeight="1" x14ac:dyDescent="0.2">
      <c r="B610" s="3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5.75" customHeight="1" x14ac:dyDescent="0.2">
      <c r="B611" s="3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5.75" customHeight="1" x14ac:dyDescent="0.2">
      <c r="B612" s="3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5.75" customHeight="1" x14ac:dyDescent="0.2">
      <c r="B613" s="3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5.75" customHeight="1" x14ac:dyDescent="0.2">
      <c r="B614" s="3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5.75" customHeight="1" x14ac:dyDescent="0.2">
      <c r="B615" s="3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5.75" customHeight="1" x14ac:dyDescent="0.2">
      <c r="B616" s="3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5.75" customHeight="1" x14ac:dyDescent="0.2">
      <c r="B617" s="3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5.75" customHeight="1" x14ac:dyDescent="0.2">
      <c r="B618" s="3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5.75" customHeight="1" x14ac:dyDescent="0.2">
      <c r="B619" s="3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5.75" customHeight="1" x14ac:dyDescent="0.2">
      <c r="B620" s="3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5.75" customHeight="1" x14ac:dyDescent="0.2">
      <c r="B621" s="3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5.75" customHeight="1" x14ac:dyDescent="0.2">
      <c r="B622" s="3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5.75" customHeight="1" x14ac:dyDescent="0.2">
      <c r="B623" s="3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5.75" customHeight="1" x14ac:dyDescent="0.2">
      <c r="B624" s="3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5.75" customHeight="1" x14ac:dyDescent="0.2">
      <c r="B625" s="3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5.75" customHeight="1" x14ac:dyDescent="0.2">
      <c r="B626" s="3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5.75" customHeight="1" x14ac:dyDescent="0.2">
      <c r="B627" s="3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5.75" customHeight="1" x14ac:dyDescent="0.2">
      <c r="B628" s="3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5.75" customHeight="1" x14ac:dyDescent="0.2">
      <c r="B629" s="3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5.75" customHeight="1" x14ac:dyDescent="0.2">
      <c r="B630" s="3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5.75" customHeight="1" x14ac:dyDescent="0.2">
      <c r="B631" s="3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5.75" customHeight="1" x14ac:dyDescent="0.2">
      <c r="B632" s="3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5.75" customHeight="1" x14ac:dyDescent="0.2">
      <c r="B633" s="3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5.75" customHeight="1" x14ac:dyDescent="0.2">
      <c r="B634" s="3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5.75" customHeight="1" x14ac:dyDescent="0.2">
      <c r="B635" s="3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5.75" customHeight="1" x14ac:dyDescent="0.2">
      <c r="B636" s="3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5.75" customHeight="1" x14ac:dyDescent="0.2">
      <c r="B637" s="3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5.75" customHeight="1" x14ac:dyDescent="0.2">
      <c r="B638" s="3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5.75" customHeight="1" x14ac:dyDescent="0.2">
      <c r="B639" s="3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5.75" customHeight="1" x14ac:dyDescent="0.2">
      <c r="B640" s="3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5.75" customHeight="1" x14ac:dyDescent="0.2">
      <c r="B641" s="3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5.75" customHeight="1" x14ac:dyDescent="0.2">
      <c r="B642" s="3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5.75" customHeight="1" x14ac:dyDescent="0.2">
      <c r="B643" s="3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5.75" customHeight="1" x14ac:dyDescent="0.2">
      <c r="B644" s="3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5.75" customHeight="1" x14ac:dyDescent="0.2">
      <c r="B645" s="3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5.75" customHeight="1" x14ac:dyDescent="0.2">
      <c r="B646" s="3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5.75" customHeight="1" x14ac:dyDescent="0.2">
      <c r="B647" s="3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5.75" customHeight="1" x14ac:dyDescent="0.2">
      <c r="B648" s="3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5.75" customHeight="1" x14ac:dyDescent="0.2">
      <c r="B649" s="3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5.75" customHeight="1" x14ac:dyDescent="0.2">
      <c r="B650" s="3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5.75" customHeight="1" x14ac:dyDescent="0.2">
      <c r="B651" s="3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5.75" customHeight="1" x14ac:dyDescent="0.2">
      <c r="B652" s="3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5.75" customHeight="1" x14ac:dyDescent="0.2">
      <c r="B653" s="3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5.75" customHeight="1" x14ac:dyDescent="0.2">
      <c r="B654" s="3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5.75" customHeight="1" x14ac:dyDescent="0.2">
      <c r="B655" s="3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5.75" customHeight="1" x14ac:dyDescent="0.2">
      <c r="B656" s="3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5.75" customHeight="1" x14ac:dyDescent="0.2">
      <c r="B657" s="3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5.75" customHeight="1" x14ac:dyDescent="0.2">
      <c r="B658" s="3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5.75" customHeight="1" x14ac:dyDescent="0.2">
      <c r="B659" s="3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5.75" customHeight="1" x14ac:dyDescent="0.2">
      <c r="B660" s="3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5.75" customHeight="1" x14ac:dyDescent="0.2">
      <c r="B661" s="3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5.75" customHeight="1" x14ac:dyDescent="0.2">
      <c r="B662" s="3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5.75" customHeight="1" x14ac:dyDescent="0.2">
      <c r="B663" s="3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5.75" customHeight="1" x14ac:dyDescent="0.2">
      <c r="B664" s="3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5.75" customHeight="1" x14ac:dyDescent="0.2">
      <c r="B665" s="3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5.75" customHeight="1" x14ac:dyDescent="0.2">
      <c r="B666" s="3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5.75" customHeight="1" x14ac:dyDescent="0.2">
      <c r="B667" s="3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5.75" customHeight="1" x14ac:dyDescent="0.2">
      <c r="B668" s="3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5.75" customHeight="1" x14ac:dyDescent="0.2">
      <c r="B669" s="3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5.75" customHeight="1" x14ac:dyDescent="0.2">
      <c r="B670" s="3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5.75" customHeight="1" x14ac:dyDescent="0.2">
      <c r="B671" s="3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5.75" customHeight="1" x14ac:dyDescent="0.2">
      <c r="B672" s="3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5.75" customHeight="1" x14ac:dyDescent="0.2">
      <c r="B673" s="3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5.75" customHeight="1" x14ac:dyDescent="0.2">
      <c r="B674" s="3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5.75" customHeight="1" x14ac:dyDescent="0.2">
      <c r="B675" s="3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5.75" customHeight="1" x14ac:dyDescent="0.2">
      <c r="B676" s="3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5.75" customHeight="1" x14ac:dyDescent="0.2">
      <c r="B677" s="3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5.75" customHeight="1" x14ac:dyDescent="0.2">
      <c r="B678" s="3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5.75" customHeight="1" x14ac:dyDescent="0.2">
      <c r="B679" s="3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5.75" customHeight="1" x14ac:dyDescent="0.2">
      <c r="B680" s="3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5.75" customHeight="1" x14ac:dyDescent="0.2">
      <c r="B681" s="3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5.75" customHeight="1" x14ac:dyDescent="0.2">
      <c r="B682" s="3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5.75" customHeight="1" x14ac:dyDescent="0.2">
      <c r="B683" s="3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5.75" customHeight="1" x14ac:dyDescent="0.2">
      <c r="B684" s="3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5.75" customHeight="1" x14ac:dyDescent="0.2">
      <c r="B685" s="3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5.75" customHeight="1" x14ac:dyDescent="0.2">
      <c r="B686" s="3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5.75" customHeight="1" x14ac:dyDescent="0.2">
      <c r="B687" s="3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5.75" customHeight="1" x14ac:dyDescent="0.2">
      <c r="B688" s="3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5.75" customHeight="1" x14ac:dyDescent="0.2">
      <c r="B689" s="3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5.75" customHeight="1" x14ac:dyDescent="0.2">
      <c r="B690" s="3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5.75" customHeight="1" x14ac:dyDescent="0.2">
      <c r="B691" s="3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5.75" customHeight="1" x14ac:dyDescent="0.2">
      <c r="B692" s="3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5.75" customHeight="1" x14ac:dyDescent="0.2">
      <c r="B693" s="3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5.75" customHeight="1" x14ac:dyDescent="0.2">
      <c r="B694" s="3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5.75" customHeight="1" x14ac:dyDescent="0.2">
      <c r="B695" s="3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5.75" customHeight="1" x14ac:dyDescent="0.2">
      <c r="B696" s="3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5.75" customHeight="1" x14ac:dyDescent="0.2">
      <c r="B697" s="3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5.75" customHeight="1" x14ac:dyDescent="0.2">
      <c r="B698" s="3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5.75" customHeight="1" x14ac:dyDescent="0.2">
      <c r="B699" s="3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5.75" customHeight="1" x14ac:dyDescent="0.2">
      <c r="B700" s="3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5.75" customHeight="1" x14ac:dyDescent="0.2">
      <c r="B701" s="3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5.75" customHeight="1" x14ac:dyDescent="0.2">
      <c r="B702" s="3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5.75" customHeight="1" x14ac:dyDescent="0.2">
      <c r="B703" s="3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5.75" customHeight="1" x14ac:dyDescent="0.2">
      <c r="B704" s="3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5.75" customHeight="1" x14ac:dyDescent="0.2">
      <c r="B705" s="3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5.75" customHeight="1" x14ac:dyDescent="0.2">
      <c r="B706" s="3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5.75" customHeight="1" x14ac:dyDescent="0.2">
      <c r="B707" s="3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5.75" customHeight="1" x14ac:dyDescent="0.2">
      <c r="B708" s="3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5.75" customHeight="1" x14ac:dyDescent="0.2">
      <c r="B709" s="3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5.75" customHeight="1" x14ac:dyDescent="0.2">
      <c r="B710" s="3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5.75" customHeight="1" x14ac:dyDescent="0.2">
      <c r="B711" s="3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5.75" customHeight="1" x14ac:dyDescent="0.2">
      <c r="B712" s="3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5.75" customHeight="1" x14ac:dyDescent="0.2">
      <c r="B713" s="3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5.75" customHeight="1" x14ac:dyDescent="0.2">
      <c r="B714" s="3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5.75" customHeight="1" x14ac:dyDescent="0.2">
      <c r="B715" s="3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5.75" customHeight="1" x14ac:dyDescent="0.2">
      <c r="B716" s="3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5.75" customHeight="1" x14ac:dyDescent="0.2">
      <c r="B717" s="3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5.75" customHeight="1" x14ac:dyDescent="0.2">
      <c r="B718" s="3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5.75" customHeight="1" x14ac:dyDescent="0.2">
      <c r="B719" s="3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5.75" customHeight="1" x14ac:dyDescent="0.2">
      <c r="B720" s="3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5.75" customHeight="1" x14ac:dyDescent="0.2">
      <c r="B721" s="3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5.75" customHeight="1" x14ac:dyDescent="0.2">
      <c r="B722" s="3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5.75" customHeight="1" x14ac:dyDescent="0.2">
      <c r="B723" s="3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5.75" customHeight="1" x14ac:dyDescent="0.2">
      <c r="B724" s="3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5.75" customHeight="1" x14ac:dyDescent="0.2">
      <c r="B725" s="3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5.75" customHeight="1" x14ac:dyDescent="0.2">
      <c r="B726" s="3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5.75" customHeight="1" x14ac:dyDescent="0.2">
      <c r="B727" s="3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5.75" customHeight="1" x14ac:dyDescent="0.2">
      <c r="B728" s="3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5.75" customHeight="1" x14ac:dyDescent="0.2">
      <c r="B729" s="3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5.75" customHeight="1" x14ac:dyDescent="0.2">
      <c r="B730" s="3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5.75" customHeight="1" x14ac:dyDescent="0.2">
      <c r="B731" s="3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5.75" customHeight="1" x14ac:dyDescent="0.2">
      <c r="B732" s="3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5.75" customHeight="1" x14ac:dyDescent="0.2">
      <c r="B733" s="3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5.75" customHeight="1" x14ac:dyDescent="0.2">
      <c r="B734" s="3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5.75" customHeight="1" x14ac:dyDescent="0.2">
      <c r="B735" s="3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5.75" customHeight="1" x14ac:dyDescent="0.2">
      <c r="B736" s="3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5.75" customHeight="1" x14ac:dyDescent="0.2">
      <c r="B737" s="3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5.75" customHeight="1" x14ac:dyDescent="0.2">
      <c r="B738" s="3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5.75" customHeight="1" x14ac:dyDescent="0.2">
      <c r="B739" s="3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5.75" customHeight="1" x14ac:dyDescent="0.2">
      <c r="B740" s="3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5.75" customHeight="1" x14ac:dyDescent="0.2">
      <c r="B741" s="3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5.75" customHeight="1" x14ac:dyDescent="0.2">
      <c r="B742" s="3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5.75" customHeight="1" x14ac:dyDescent="0.2">
      <c r="B743" s="3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5.75" customHeight="1" x14ac:dyDescent="0.2">
      <c r="B744" s="3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5.75" customHeight="1" x14ac:dyDescent="0.2">
      <c r="B745" s="3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5.75" customHeight="1" x14ac:dyDescent="0.2">
      <c r="B746" s="3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5.75" customHeight="1" x14ac:dyDescent="0.2">
      <c r="B747" s="3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5.75" customHeight="1" x14ac:dyDescent="0.2">
      <c r="B748" s="3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5.75" customHeight="1" x14ac:dyDescent="0.2">
      <c r="B749" s="3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5.75" customHeight="1" x14ac:dyDescent="0.2">
      <c r="B750" s="3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5.75" customHeight="1" x14ac:dyDescent="0.2">
      <c r="B751" s="3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5.75" customHeight="1" x14ac:dyDescent="0.2">
      <c r="B752" s="3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5.75" customHeight="1" x14ac:dyDescent="0.2">
      <c r="B753" s="3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5.75" customHeight="1" x14ac:dyDescent="0.2">
      <c r="B754" s="3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5.75" customHeight="1" x14ac:dyDescent="0.2">
      <c r="B755" s="3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5.75" customHeight="1" x14ac:dyDescent="0.2">
      <c r="B756" s="3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5.75" customHeight="1" x14ac:dyDescent="0.2">
      <c r="B757" s="3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5.75" customHeight="1" x14ac:dyDescent="0.2">
      <c r="B758" s="3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5.75" customHeight="1" x14ac:dyDescent="0.2">
      <c r="B759" s="3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5.75" customHeight="1" x14ac:dyDescent="0.2">
      <c r="B760" s="3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5.75" customHeight="1" x14ac:dyDescent="0.2">
      <c r="B761" s="3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5.75" customHeight="1" x14ac:dyDescent="0.2">
      <c r="B762" s="3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5.75" customHeight="1" x14ac:dyDescent="0.2">
      <c r="B763" s="3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5.75" customHeight="1" x14ac:dyDescent="0.2">
      <c r="B764" s="3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5.75" customHeight="1" x14ac:dyDescent="0.2">
      <c r="B765" s="3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5.75" customHeight="1" x14ac:dyDescent="0.2">
      <c r="B766" s="3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5.75" customHeight="1" x14ac:dyDescent="0.2">
      <c r="B767" s="3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5.75" customHeight="1" x14ac:dyDescent="0.2">
      <c r="B768" s="3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5.75" customHeight="1" x14ac:dyDescent="0.2">
      <c r="B769" s="3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5.75" customHeight="1" x14ac:dyDescent="0.2">
      <c r="B770" s="3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5.75" customHeight="1" x14ac:dyDescent="0.2">
      <c r="B771" s="3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5.75" customHeight="1" x14ac:dyDescent="0.2">
      <c r="B772" s="3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5.75" customHeight="1" x14ac:dyDescent="0.2">
      <c r="B773" s="3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5.75" customHeight="1" x14ac:dyDescent="0.2">
      <c r="B774" s="3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5.75" customHeight="1" x14ac:dyDescent="0.2">
      <c r="B775" s="3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5.75" customHeight="1" x14ac:dyDescent="0.2">
      <c r="B776" s="3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5.75" customHeight="1" x14ac:dyDescent="0.2">
      <c r="B777" s="3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5.75" customHeight="1" x14ac:dyDescent="0.2">
      <c r="B778" s="3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5.75" customHeight="1" x14ac:dyDescent="0.2">
      <c r="B779" s="3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5.75" customHeight="1" x14ac:dyDescent="0.2">
      <c r="B780" s="3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5.75" customHeight="1" x14ac:dyDescent="0.2">
      <c r="B781" s="3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5.75" customHeight="1" x14ac:dyDescent="0.2">
      <c r="B782" s="3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5.75" customHeight="1" x14ac:dyDescent="0.2">
      <c r="B783" s="3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5.75" customHeight="1" x14ac:dyDescent="0.2">
      <c r="B784" s="3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5.75" customHeight="1" x14ac:dyDescent="0.2">
      <c r="B785" s="3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5.75" customHeight="1" x14ac:dyDescent="0.2">
      <c r="B786" s="3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5.75" customHeight="1" x14ac:dyDescent="0.2">
      <c r="B787" s="3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5.75" customHeight="1" x14ac:dyDescent="0.2">
      <c r="B788" s="3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5.75" customHeight="1" x14ac:dyDescent="0.2">
      <c r="B789" s="3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5.75" customHeight="1" x14ac:dyDescent="0.2">
      <c r="B790" s="3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5.75" customHeight="1" x14ac:dyDescent="0.2">
      <c r="B791" s="3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5.75" customHeight="1" x14ac:dyDescent="0.2">
      <c r="B792" s="3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5.75" customHeight="1" x14ac:dyDescent="0.2">
      <c r="B793" s="3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5.75" customHeight="1" x14ac:dyDescent="0.2">
      <c r="B794" s="3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5.75" customHeight="1" x14ac:dyDescent="0.2">
      <c r="B795" s="3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5.75" customHeight="1" x14ac:dyDescent="0.2">
      <c r="B796" s="3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5.75" customHeight="1" x14ac:dyDescent="0.2">
      <c r="B797" s="3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5.75" customHeight="1" x14ac:dyDescent="0.2">
      <c r="B798" s="3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5.75" customHeight="1" x14ac:dyDescent="0.2">
      <c r="B799" s="3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5.75" customHeight="1" x14ac:dyDescent="0.2">
      <c r="B800" s="3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5.75" customHeight="1" x14ac:dyDescent="0.2">
      <c r="B801" s="3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5.75" customHeight="1" x14ac:dyDescent="0.2">
      <c r="B802" s="3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5.75" customHeight="1" x14ac:dyDescent="0.2">
      <c r="B803" s="3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5.75" customHeight="1" x14ac:dyDescent="0.2">
      <c r="B804" s="3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5.75" customHeight="1" x14ac:dyDescent="0.2">
      <c r="B805" s="3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5.75" customHeight="1" x14ac:dyDescent="0.2">
      <c r="B806" s="3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5.75" customHeight="1" x14ac:dyDescent="0.2">
      <c r="B807" s="3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5.75" customHeight="1" x14ac:dyDescent="0.2">
      <c r="B808" s="3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5.75" customHeight="1" x14ac:dyDescent="0.2">
      <c r="B809" s="3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5.75" customHeight="1" x14ac:dyDescent="0.2">
      <c r="B810" s="3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5.75" customHeight="1" x14ac:dyDescent="0.2">
      <c r="B811" s="3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5.75" customHeight="1" x14ac:dyDescent="0.2">
      <c r="B812" s="3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5.75" customHeight="1" x14ac:dyDescent="0.2">
      <c r="B813" s="3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5.75" customHeight="1" x14ac:dyDescent="0.2">
      <c r="B814" s="3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5.75" customHeight="1" x14ac:dyDescent="0.2">
      <c r="B815" s="3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5.75" customHeight="1" x14ac:dyDescent="0.2">
      <c r="B816" s="3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5.75" customHeight="1" x14ac:dyDescent="0.2">
      <c r="B817" s="3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5.75" customHeight="1" x14ac:dyDescent="0.2">
      <c r="B818" s="3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5.75" customHeight="1" x14ac:dyDescent="0.2">
      <c r="B819" s="3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5.75" customHeight="1" x14ac:dyDescent="0.2">
      <c r="B820" s="3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5.75" customHeight="1" x14ac:dyDescent="0.2">
      <c r="B821" s="3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5.75" customHeight="1" x14ac:dyDescent="0.2">
      <c r="B822" s="3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5.75" customHeight="1" x14ac:dyDescent="0.2">
      <c r="B823" s="3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5.75" customHeight="1" x14ac:dyDescent="0.2">
      <c r="B824" s="3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5.75" customHeight="1" x14ac:dyDescent="0.2">
      <c r="B825" s="3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5.75" customHeight="1" x14ac:dyDescent="0.2">
      <c r="B826" s="3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5.75" customHeight="1" x14ac:dyDescent="0.2">
      <c r="B827" s="3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5.75" customHeight="1" x14ac:dyDescent="0.2">
      <c r="B828" s="3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5.75" customHeight="1" x14ac:dyDescent="0.2">
      <c r="B829" s="3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5.75" customHeight="1" x14ac:dyDescent="0.2">
      <c r="B830" s="3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5.75" customHeight="1" x14ac:dyDescent="0.2">
      <c r="B831" s="3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5.75" customHeight="1" x14ac:dyDescent="0.2">
      <c r="B832" s="3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5.75" customHeight="1" x14ac:dyDescent="0.2">
      <c r="B833" s="3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5.75" customHeight="1" x14ac:dyDescent="0.2">
      <c r="B834" s="3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5.75" customHeight="1" x14ac:dyDescent="0.2">
      <c r="B835" s="3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5.75" customHeight="1" x14ac:dyDescent="0.2">
      <c r="B836" s="3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5.75" customHeight="1" x14ac:dyDescent="0.2">
      <c r="B837" s="3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5.75" customHeight="1" x14ac:dyDescent="0.2">
      <c r="B838" s="3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5.75" customHeight="1" x14ac:dyDescent="0.2">
      <c r="B839" s="3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5.75" customHeight="1" x14ac:dyDescent="0.2">
      <c r="B840" s="3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5.75" customHeight="1" x14ac:dyDescent="0.2">
      <c r="B841" s="3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5.75" customHeight="1" x14ac:dyDescent="0.2">
      <c r="B842" s="3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5.75" customHeight="1" x14ac:dyDescent="0.2">
      <c r="B843" s="3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5.75" customHeight="1" x14ac:dyDescent="0.2">
      <c r="B844" s="3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5.75" customHeight="1" x14ac:dyDescent="0.2">
      <c r="B845" s="3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5.75" customHeight="1" x14ac:dyDescent="0.2">
      <c r="B846" s="3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5.75" customHeight="1" x14ac:dyDescent="0.2">
      <c r="B847" s="3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5.75" customHeight="1" x14ac:dyDescent="0.2">
      <c r="B848" s="3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5.75" customHeight="1" x14ac:dyDescent="0.2">
      <c r="B849" s="3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5.75" customHeight="1" x14ac:dyDescent="0.2">
      <c r="B850" s="3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5.75" customHeight="1" x14ac:dyDescent="0.2">
      <c r="B851" s="3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5.75" customHeight="1" x14ac:dyDescent="0.2">
      <c r="B852" s="3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5.75" customHeight="1" x14ac:dyDescent="0.2">
      <c r="B853" s="3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5.75" customHeight="1" x14ac:dyDescent="0.2">
      <c r="B854" s="3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5.75" customHeight="1" x14ac:dyDescent="0.2">
      <c r="B855" s="3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5.75" customHeight="1" x14ac:dyDescent="0.2">
      <c r="B856" s="3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5.75" customHeight="1" x14ac:dyDescent="0.2">
      <c r="B857" s="3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5.75" customHeight="1" x14ac:dyDescent="0.2">
      <c r="B858" s="3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5.75" customHeight="1" x14ac:dyDescent="0.2">
      <c r="B859" s="3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5.75" customHeight="1" x14ac:dyDescent="0.2">
      <c r="B860" s="3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5.75" customHeight="1" x14ac:dyDescent="0.2">
      <c r="B861" s="3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5.75" customHeight="1" x14ac:dyDescent="0.2">
      <c r="B862" s="3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5.75" customHeight="1" x14ac:dyDescent="0.2">
      <c r="B863" s="3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5.75" customHeight="1" x14ac:dyDescent="0.2">
      <c r="B864" s="3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5.75" customHeight="1" x14ac:dyDescent="0.2">
      <c r="B865" s="3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5.75" customHeight="1" x14ac:dyDescent="0.2">
      <c r="B866" s="3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5.75" customHeight="1" x14ac:dyDescent="0.2">
      <c r="B867" s="3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5.75" customHeight="1" x14ac:dyDescent="0.2">
      <c r="B868" s="3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5.75" customHeight="1" x14ac:dyDescent="0.2">
      <c r="B869" s="3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5.75" customHeight="1" x14ac:dyDescent="0.2">
      <c r="B870" s="3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5.75" customHeight="1" x14ac:dyDescent="0.2">
      <c r="B871" s="3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5.75" customHeight="1" x14ac:dyDescent="0.2">
      <c r="B872" s="3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5.75" customHeight="1" x14ac:dyDescent="0.2">
      <c r="B873" s="3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5.75" customHeight="1" x14ac:dyDescent="0.2">
      <c r="B874" s="3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5.75" customHeight="1" x14ac:dyDescent="0.2">
      <c r="B875" s="3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5.75" customHeight="1" x14ac:dyDescent="0.2">
      <c r="B876" s="3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5.75" customHeight="1" x14ac:dyDescent="0.2">
      <c r="B877" s="3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5.75" customHeight="1" x14ac:dyDescent="0.2">
      <c r="B878" s="3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5.75" customHeight="1" x14ac:dyDescent="0.2">
      <c r="B879" s="3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5.75" customHeight="1" x14ac:dyDescent="0.2">
      <c r="B880" s="3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5.75" customHeight="1" x14ac:dyDescent="0.2">
      <c r="B881" s="3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5.75" customHeight="1" x14ac:dyDescent="0.2">
      <c r="B882" s="3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5.75" customHeight="1" x14ac:dyDescent="0.2">
      <c r="B883" s="3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5.75" customHeight="1" x14ac:dyDescent="0.2">
      <c r="B884" s="3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5.75" customHeight="1" x14ac:dyDescent="0.2">
      <c r="B885" s="3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5.75" customHeight="1" x14ac:dyDescent="0.2">
      <c r="B886" s="3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5.75" customHeight="1" x14ac:dyDescent="0.2">
      <c r="B887" s="3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5.75" customHeight="1" x14ac:dyDescent="0.2">
      <c r="B888" s="3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5.75" customHeight="1" x14ac:dyDescent="0.2">
      <c r="B889" s="3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5.75" customHeight="1" x14ac:dyDescent="0.2">
      <c r="B890" s="3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5.75" customHeight="1" x14ac:dyDescent="0.2">
      <c r="B891" s="3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5.75" customHeight="1" x14ac:dyDescent="0.2">
      <c r="B892" s="3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5.75" customHeight="1" x14ac:dyDescent="0.2">
      <c r="B893" s="3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5.75" customHeight="1" x14ac:dyDescent="0.2">
      <c r="B894" s="3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5.75" customHeight="1" x14ac:dyDescent="0.2">
      <c r="B895" s="3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5.75" customHeight="1" x14ac:dyDescent="0.2">
      <c r="B896" s="3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5.75" customHeight="1" x14ac:dyDescent="0.2">
      <c r="B897" s="3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5.75" customHeight="1" x14ac:dyDescent="0.2">
      <c r="B898" s="3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5.75" customHeight="1" x14ac:dyDescent="0.2">
      <c r="B899" s="3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5.75" customHeight="1" x14ac:dyDescent="0.2">
      <c r="B900" s="3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5.75" customHeight="1" x14ac:dyDescent="0.2">
      <c r="B901" s="3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5.75" customHeight="1" x14ac:dyDescent="0.2">
      <c r="B902" s="3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5.75" customHeight="1" x14ac:dyDescent="0.2">
      <c r="B903" s="3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5.75" customHeight="1" x14ac:dyDescent="0.2">
      <c r="B904" s="3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5.75" customHeight="1" x14ac:dyDescent="0.2">
      <c r="B905" s="3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5.75" customHeight="1" x14ac:dyDescent="0.2">
      <c r="B906" s="3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5.75" customHeight="1" x14ac:dyDescent="0.2">
      <c r="B907" s="3"/>
      <c r="C907" s="3"/>
      <c r="D907" s="3"/>
      <c r="E907" s="3"/>
      <c r="F907" s="3"/>
      <c r="G907" s="3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5.75" customHeight="1" x14ac:dyDescent="0.2">
      <c r="B908" s="3"/>
      <c r="C908" s="3"/>
      <c r="D908" s="3"/>
      <c r="E908" s="3"/>
      <c r="F908" s="3"/>
      <c r="G908" s="3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5.75" customHeight="1" x14ac:dyDescent="0.2">
      <c r="B909" s="3"/>
      <c r="C909" s="3"/>
      <c r="D909" s="3"/>
      <c r="E909" s="3"/>
      <c r="F909" s="3"/>
      <c r="G909" s="3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5.75" customHeight="1" x14ac:dyDescent="0.2">
      <c r="B910" s="3"/>
      <c r="C910" s="3"/>
      <c r="D910" s="3"/>
      <c r="E910" s="3"/>
      <c r="F910" s="3"/>
      <c r="G910" s="3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5.75" customHeight="1" x14ac:dyDescent="0.2">
      <c r="B911" s="3"/>
      <c r="C911" s="3"/>
      <c r="D911" s="3"/>
      <c r="E911" s="3"/>
      <c r="F911" s="3"/>
      <c r="G911" s="3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5.75" customHeight="1" x14ac:dyDescent="0.2">
      <c r="B912" s="3"/>
      <c r="C912" s="3"/>
      <c r="D912" s="3"/>
      <c r="E912" s="3"/>
      <c r="F912" s="3"/>
      <c r="G912" s="3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5.75" customHeight="1" x14ac:dyDescent="0.2">
      <c r="B913" s="3"/>
      <c r="C913" s="3"/>
      <c r="D913" s="3"/>
      <c r="E913" s="3"/>
      <c r="F913" s="3"/>
      <c r="G913" s="3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5.75" customHeight="1" x14ac:dyDescent="0.2">
      <c r="B914" s="3"/>
      <c r="C914" s="3"/>
      <c r="D914" s="3"/>
      <c r="E914" s="3"/>
      <c r="F914" s="3"/>
      <c r="G914" s="3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5.75" customHeight="1" x14ac:dyDescent="0.2">
      <c r="B915" s="3"/>
      <c r="C915" s="3"/>
      <c r="D915" s="3"/>
      <c r="E915" s="3"/>
      <c r="F915" s="3"/>
      <c r="G915" s="3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5.75" customHeight="1" x14ac:dyDescent="0.2">
      <c r="B916" s="3"/>
      <c r="C916" s="3"/>
      <c r="D916" s="3"/>
      <c r="E916" s="3"/>
      <c r="F916" s="3"/>
      <c r="G916" s="3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5.75" customHeight="1" x14ac:dyDescent="0.2">
      <c r="B917" s="3"/>
      <c r="C917" s="3"/>
      <c r="D917" s="3"/>
      <c r="E917" s="3"/>
      <c r="F917" s="3"/>
      <c r="G917" s="3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5.75" customHeight="1" x14ac:dyDescent="0.2">
      <c r="B918" s="3"/>
      <c r="C918" s="3"/>
      <c r="D918" s="3"/>
      <c r="E918" s="3"/>
      <c r="F918" s="3"/>
      <c r="G918" s="3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5.75" customHeight="1" x14ac:dyDescent="0.2">
      <c r="B919" s="3"/>
      <c r="C919" s="3"/>
      <c r="D919" s="3"/>
      <c r="E919" s="3"/>
      <c r="F919" s="3"/>
      <c r="G919" s="3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5.75" customHeight="1" x14ac:dyDescent="0.2">
      <c r="B920" s="3"/>
      <c r="C920" s="3"/>
      <c r="D920" s="3"/>
      <c r="E920" s="3"/>
      <c r="F920" s="3"/>
      <c r="G920" s="3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5.75" customHeight="1" x14ac:dyDescent="0.2">
      <c r="B921" s="3"/>
      <c r="C921" s="3"/>
      <c r="D921" s="3"/>
      <c r="E921" s="3"/>
      <c r="F921" s="3"/>
      <c r="G921" s="3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5.75" customHeight="1" x14ac:dyDescent="0.2">
      <c r="B922" s="3"/>
      <c r="C922" s="3"/>
      <c r="D922" s="3"/>
      <c r="E922" s="3"/>
      <c r="F922" s="3"/>
      <c r="G922" s="3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5.75" customHeight="1" x14ac:dyDescent="0.2">
      <c r="B923" s="3"/>
      <c r="C923" s="3"/>
      <c r="D923" s="3"/>
      <c r="E923" s="3"/>
      <c r="F923" s="3"/>
      <c r="G923" s="3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5.75" customHeight="1" x14ac:dyDescent="0.2">
      <c r="B924" s="3"/>
      <c r="C924" s="3"/>
      <c r="D924" s="3"/>
      <c r="E924" s="3"/>
      <c r="F924" s="3"/>
      <c r="G924" s="3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5.75" customHeight="1" x14ac:dyDescent="0.2">
      <c r="B925" s="3"/>
      <c r="C925" s="3"/>
      <c r="D925" s="3"/>
      <c r="E925" s="3"/>
      <c r="F925" s="3"/>
      <c r="G925" s="3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5.75" customHeight="1" x14ac:dyDescent="0.2">
      <c r="B926" s="3"/>
      <c r="C926" s="3"/>
      <c r="D926" s="3"/>
      <c r="E926" s="3"/>
      <c r="F926" s="3"/>
      <c r="G926" s="3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5.75" customHeight="1" x14ac:dyDescent="0.2">
      <c r="B927" s="3"/>
      <c r="C927" s="3"/>
      <c r="D927" s="3"/>
      <c r="E927" s="3"/>
      <c r="F927" s="3"/>
      <c r="G927" s="3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5.75" customHeight="1" x14ac:dyDescent="0.2">
      <c r="B928" s="3"/>
      <c r="C928" s="3"/>
      <c r="D928" s="3"/>
      <c r="E928" s="3"/>
      <c r="F928" s="3"/>
      <c r="G928" s="3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5.75" customHeight="1" x14ac:dyDescent="0.2">
      <c r="B929" s="3"/>
      <c r="C929" s="3"/>
      <c r="D929" s="3"/>
      <c r="E929" s="3"/>
      <c r="F929" s="3"/>
      <c r="G929" s="3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5.75" customHeight="1" x14ac:dyDescent="0.2">
      <c r="B930" s="3"/>
      <c r="C930" s="3"/>
      <c r="D930" s="3"/>
      <c r="E930" s="3"/>
      <c r="F930" s="3"/>
      <c r="G930" s="3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5.75" customHeight="1" x14ac:dyDescent="0.2">
      <c r="B931" s="3"/>
      <c r="C931" s="3"/>
      <c r="D931" s="3"/>
      <c r="E931" s="3"/>
      <c r="F931" s="3"/>
      <c r="G931" s="3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5.75" customHeight="1" x14ac:dyDescent="0.2">
      <c r="B932" s="3"/>
      <c r="C932" s="3"/>
      <c r="D932" s="3"/>
      <c r="E932" s="3"/>
      <c r="F932" s="3"/>
      <c r="G932" s="3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5.75" customHeight="1" x14ac:dyDescent="0.2">
      <c r="B933" s="3"/>
      <c r="C933" s="3"/>
      <c r="D933" s="3"/>
      <c r="E933" s="3"/>
      <c r="F933" s="3"/>
      <c r="G933" s="3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5.75" customHeight="1" x14ac:dyDescent="0.2">
      <c r="B934" s="3"/>
      <c r="C934" s="3"/>
      <c r="D934" s="3"/>
      <c r="E934" s="3"/>
      <c r="F934" s="3"/>
      <c r="G934" s="3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5.75" customHeight="1" x14ac:dyDescent="0.2">
      <c r="B935" s="3"/>
      <c r="C935" s="3"/>
      <c r="D935" s="3"/>
      <c r="E935" s="3"/>
      <c r="F935" s="3"/>
      <c r="G935" s="3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5.75" customHeight="1" x14ac:dyDescent="0.2">
      <c r="B936" s="3"/>
      <c r="C936" s="3"/>
      <c r="D936" s="3"/>
      <c r="E936" s="3"/>
      <c r="F936" s="3"/>
      <c r="G936" s="3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5.75" customHeight="1" x14ac:dyDescent="0.2">
      <c r="B937" s="3"/>
      <c r="C937" s="3"/>
      <c r="D937" s="3"/>
      <c r="E937" s="3"/>
      <c r="F937" s="3"/>
      <c r="G937" s="3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5.75" customHeight="1" x14ac:dyDescent="0.2">
      <c r="B938" s="3"/>
      <c r="C938" s="3"/>
      <c r="D938" s="3"/>
      <c r="E938" s="3"/>
      <c r="F938" s="3"/>
      <c r="G938" s="3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5.75" customHeight="1" x14ac:dyDescent="0.2">
      <c r="B939" s="3"/>
      <c r="C939" s="3"/>
      <c r="D939" s="3"/>
      <c r="E939" s="3"/>
      <c r="F939" s="3"/>
      <c r="G939" s="3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5.75" customHeight="1" x14ac:dyDescent="0.2">
      <c r="B940" s="3"/>
      <c r="C940" s="3"/>
      <c r="D940" s="3"/>
      <c r="E940" s="3"/>
      <c r="F940" s="3"/>
      <c r="G940" s="3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5.75" customHeight="1" x14ac:dyDescent="0.2">
      <c r="B941" s="3"/>
      <c r="C941" s="3"/>
      <c r="D941" s="3"/>
      <c r="E941" s="3"/>
      <c r="F941" s="3"/>
      <c r="G941" s="3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5.75" customHeight="1" x14ac:dyDescent="0.2">
      <c r="B942" s="3"/>
      <c r="C942" s="3"/>
      <c r="D942" s="3"/>
      <c r="E942" s="3"/>
      <c r="F942" s="3"/>
      <c r="G942" s="3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5.75" customHeight="1" x14ac:dyDescent="0.2">
      <c r="B943" s="3"/>
      <c r="C943" s="3"/>
      <c r="D943" s="3"/>
      <c r="E943" s="3"/>
      <c r="F943" s="3"/>
      <c r="G943" s="3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5.75" customHeight="1" x14ac:dyDescent="0.2">
      <c r="B944" s="3"/>
      <c r="C944" s="3"/>
      <c r="D944" s="3"/>
      <c r="E944" s="3"/>
      <c r="F944" s="3"/>
      <c r="G944" s="3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5.75" customHeight="1" x14ac:dyDescent="0.2">
      <c r="B945" s="3"/>
      <c r="C945" s="3"/>
      <c r="D945" s="3"/>
      <c r="E945" s="3"/>
      <c r="F945" s="3"/>
      <c r="G945" s="3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5.75" customHeight="1" x14ac:dyDescent="0.2">
      <c r="B946" s="3"/>
      <c r="C946" s="3"/>
      <c r="D946" s="3"/>
      <c r="E946" s="3"/>
      <c r="F946" s="3"/>
      <c r="G946" s="3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5.75" customHeight="1" x14ac:dyDescent="0.2">
      <c r="B947" s="3"/>
      <c r="C947" s="3"/>
      <c r="D947" s="3"/>
      <c r="E947" s="3"/>
      <c r="F947" s="3"/>
      <c r="G947" s="3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5.75" customHeight="1" x14ac:dyDescent="0.2">
      <c r="B948" s="3"/>
      <c r="C948" s="3"/>
      <c r="D948" s="3"/>
      <c r="E948" s="3"/>
      <c r="F948" s="3"/>
      <c r="G948" s="3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5.75" customHeight="1" x14ac:dyDescent="0.2">
      <c r="B949" s="3"/>
      <c r="C949" s="3"/>
      <c r="D949" s="3"/>
      <c r="E949" s="3"/>
      <c r="F949" s="3"/>
      <c r="G949" s="3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5.75" customHeight="1" x14ac:dyDescent="0.2">
      <c r="B950" s="3"/>
      <c r="C950" s="3"/>
      <c r="D950" s="3"/>
      <c r="E950" s="3"/>
      <c r="F950" s="3"/>
      <c r="G950" s="3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5.75" customHeight="1" x14ac:dyDescent="0.2">
      <c r="B951" s="3"/>
      <c r="C951" s="3"/>
      <c r="D951" s="3"/>
      <c r="E951" s="3"/>
      <c r="F951" s="3"/>
      <c r="G951" s="3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5.75" customHeight="1" x14ac:dyDescent="0.2">
      <c r="B952" s="3"/>
      <c r="C952" s="3"/>
      <c r="D952" s="3"/>
      <c r="E952" s="3"/>
      <c r="F952" s="3"/>
      <c r="G952" s="3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5.75" customHeight="1" x14ac:dyDescent="0.2">
      <c r="B953" s="3"/>
      <c r="C953" s="3"/>
      <c r="D953" s="3"/>
      <c r="E953" s="3"/>
      <c r="F953" s="3"/>
      <c r="G953" s="3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5.75" customHeight="1" x14ac:dyDescent="0.2">
      <c r="B954" s="3"/>
      <c r="C954" s="3"/>
      <c r="D954" s="3"/>
      <c r="E954" s="3"/>
      <c r="F954" s="3"/>
      <c r="G954" s="3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5.75" customHeight="1" x14ac:dyDescent="0.2">
      <c r="B955" s="3"/>
      <c r="C955" s="3"/>
      <c r="D955" s="3"/>
      <c r="E955" s="3"/>
      <c r="F955" s="3"/>
      <c r="G955" s="3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5.75" customHeight="1" x14ac:dyDescent="0.2">
      <c r="B956" s="3"/>
      <c r="C956" s="3"/>
      <c r="D956" s="3"/>
      <c r="E956" s="3"/>
      <c r="F956" s="3"/>
      <c r="G956" s="3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5.75" customHeight="1" x14ac:dyDescent="0.2">
      <c r="B957" s="3"/>
      <c r="C957" s="3"/>
      <c r="D957" s="3"/>
      <c r="E957" s="3"/>
      <c r="F957" s="3"/>
      <c r="G957" s="3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5.75" customHeight="1" x14ac:dyDescent="0.2">
      <c r="B958" s="3"/>
      <c r="C958" s="3"/>
      <c r="D958" s="3"/>
      <c r="E958" s="3"/>
      <c r="F958" s="3"/>
      <c r="G958" s="3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5.75" customHeight="1" x14ac:dyDescent="0.2">
      <c r="B959" s="3"/>
      <c r="C959" s="3"/>
      <c r="D959" s="3"/>
      <c r="E959" s="3"/>
      <c r="F959" s="3"/>
      <c r="G959" s="3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5.75" customHeight="1" x14ac:dyDescent="0.2">
      <c r="B960" s="3"/>
      <c r="C960" s="3"/>
      <c r="D960" s="3"/>
      <c r="E960" s="3"/>
      <c r="F960" s="3"/>
      <c r="G960" s="3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5.75" customHeight="1" x14ac:dyDescent="0.2">
      <c r="B961" s="3"/>
      <c r="C961" s="3"/>
      <c r="D961" s="3"/>
      <c r="E961" s="3"/>
      <c r="F961" s="3"/>
      <c r="G961" s="3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5.75" customHeight="1" x14ac:dyDescent="0.2">
      <c r="B962" s="3"/>
      <c r="C962" s="3"/>
      <c r="D962" s="3"/>
      <c r="E962" s="3"/>
      <c r="F962" s="3"/>
      <c r="G962" s="3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5.75" customHeight="1" x14ac:dyDescent="0.2">
      <c r="B963" s="3"/>
      <c r="C963" s="3"/>
      <c r="D963" s="3"/>
      <c r="E963" s="3"/>
      <c r="F963" s="3"/>
      <c r="G963" s="3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5.75" customHeight="1" x14ac:dyDescent="0.2">
      <c r="B964" s="3"/>
      <c r="C964" s="3"/>
      <c r="D964" s="3"/>
      <c r="E964" s="3"/>
      <c r="F964" s="3"/>
      <c r="G964" s="3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5.75" customHeight="1" x14ac:dyDescent="0.2">
      <c r="B965" s="3"/>
      <c r="C965" s="3"/>
      <c r="D965" s="3"/>
      <c r="E965" s="3"/>
      <c r="F965" s="3"/>
      <c r="G965" s="3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5.75" customHeight="1" x14ac:dyDescent="0.2">
      <c r="B966" s="3"/>
      <c r="C966" s="3"/>
      <c r="D966" s="3"/>
      <c r="E966" s="3"/>
      <c r="F966" s="3"/>
      <c r="G966" s="3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5.75" customHeight="1" x14ac:dyDescent="0.2">
      <c r="B967" s="3"/>
      <c r="C967" s="3"/>
      <c r="D967" s="3"/>
      <c r="E967" s="3"/>
      <c r="F967" s="3"/>
      <c r="G967" s="3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5.75" customHeight="1" x14ac:dyDescent="0.2">
      <c r="B968" s="3"/>
      <c r="C968" s="3"/>
      <c r="D968" s="3"/>
      <c r="E968" s="3"/>
      <c r="F968" s="3"/>
      <c r="G968" s="3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5.75" customHeight="1" x14ac:dyDescent="0.2">
      <c r="B969" s="3"/>
      <c r="C969" s="3"/>
      <c r="D969" s="3"/>
      <c r="E969" s="3"/>
      <c r="F969" s="3"/>
      <c r="G969" s="3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5.75" customHeight="1" x14ac:dyDescent="0.2">
      <c r="B970" s="3"/>
      <c r="C970" s="3"/>
      <c r="D970" s="3"/>
      <c r="E970" s="3"/>
      <c r="F970" s="3"/>
      <c r="G970" s="3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5.75" customHeight="1" x14ac:dyDescent="0.2">
      <c r="B971" s="3"/>
      <c r="C971" s="3"/>
      <c r="D971" s="3"/>
      <c r="E971" s="3"/>
      <c r="F971" s="3"/>
      <c r="G971" s="3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5.75" customHeight="1" x14ac:dyDescent="0.2">
      <c r="B972" s="3"/>
      <c r="C972" s="3"/>
      <c r="D972" s="3"/>
      <c r="E972" s="3"/>
      <c r="F972" s="3"/>
      <c r="G972" s="3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5.75" customHeight="1" x14ac:dyDescent="0.2">
      <c r="B973" s="3"/>
      <c r="C973" s="3"/>
      <c r="D973" s="3"/>
      <c r="E973" s="3"/>
      <c r="F973" s="3"/>
      <c r="G973" s="3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5.75" customHeight="1" x14ac:dyDescent="0.2">
      <c r="B974" s="3"/>
      <c r="C974" s="3"/>
      <c r="D974" s="3"/>
      <c r="E974" s="3"/>
      <c r="F974" s="3"/>
      <c r="G974" s="3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5.75" customHeight="1" x14ac:dyDescent="0.2">
      <c r="B975" s="3"/>
      <c r="C975" s="3"/>
      <c r="D975" s="3"/>
      <c r="E975" s="3"/>
      <c r="F975" s="3"/>
      <c r="G975" s="3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5.75" customHeight="1" x14ac:dyDescent="0.2">
      <c r="B976" s="3"/>
      <c r="C976" s="3"/>
      <c r="D976" s="3"/>
      <c r="E976" s="3"/>
      <c r="F976" s="3"/>
      <c r="G976" s="3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5.75" customHeight="1" x14ac:dyDescent="0.2">
      <c r="B977" s="3"/>
      <c r="C977" s="3"/>
      <c r="D977" s="3"/>
      <c r="E977" s="3"/>
      <c r="F977" s="3"/>
      <c r="G977" s="3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5.75" customHeight="1" x14ac:dyDescent="0.2">
      <c r="B978" s="3"/>
      <c r="C978" s="3"/>
      <c r="D978" s="3"/>
      <c r="E978" s="3"/>
      <c r="F978" s="3"/>
      <c r="G978" s="3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5.75" customHeight="1" x14ac:dyDescent="0.2">
      <c r="B979" s="3"/>
      <c r="C979" s="3"/>
      <c r="D979" s="3"/>
      <c r="E979" s="3"/>
      <c r="F979" s="3"/>
      <c r="G979" s="3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5.75" customHeight="1" x14ac:dyDescent="0.2">
      <c r="B980" s="3"/>
      <c r="C980" s="3"/>
      <c r="D980" s="3"/>
      <c r="E980" s="3"/>
      <c r="F980" s="3"/>
      <c r="G980" s="3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5.75" customHeight="1" x14ac:dyDescent="0.2">
      <c r="B981" s="3"/>
      <c r="C981" s="3"/>
      <c r="D981" s="3"/>
      <c r="E981" s="3"/>
      <c r="F981" s="3"/>
      <c r="G981" s="3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5.75" customHeight="1" x14ac:dyDescent="0.2">
      <c r="B982" s="3"/>
      <c r="C982" s="3"/>
      <c r="D982" s="3"/>
      <c r="E982" s="3"/>
      <c r="F982" s="3"/>
      <c r="G982" s="3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5.75" customHeight="1" x14ac:dyDescent="0.2">
      <c r="B983" s="3"/>
      <c r="C983" s="3"/>
      <c r="D983" s="3"/>
      <c r="E983" s="3"/>
      <c r="F983" s="3"/>
      <c r="G983" s="3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5.75" customHeight="1" x14ac:dyDescent="0.2">
      <c r="B984" s="3"/>
      <c r="C984" s="3"/>
      <c r="D984" s="3"/>
      <c r="E984" s="3"/>
      <c r="F984" s="3"/>
      <c r="G984" s="3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5.75" customHeight="1" x14ac:dyDescent="0.2">
      <c r="B985" s="3"/>
      <c r="C985" s="3"/>
      <c r="D985" s="3"/>
      <c r="E985" s="3"/>
      <c r="F985" s="3"/>
      <c r="G985" s="3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5.75" customHeight="1" x14ac:dyDescent="0.2">
      <c r="B986" s="3"/>
      <c r="C986" s="3"/>
      <c r="D986" s="3"/>
      <c r="E986" s="3"/>
      <c r="F986" s="3"/>
      <c r="G986" s="3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5.75" customHeight="1" x14ac:dyDescent="0.2">
      <c r="B987" s="3"/>
      <c r="C987" s="3"/>
      <c r="D987" s="3"/>
      <c r="E987" s="3"/>
      <c r="F987" s="3"/>
      <c r="G987" s="3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5.75" customHeight="1" x14ac:dyDescent="0.2">
      <c r="B988" s="3"/>
      <c r="C988" s="3"/>
      <c r="D988" s="3"/>
      <c r="E988" s="3"/>
      <c r="F988" s="3"/>
      <c r="G988" s="3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5.75" customHeight="1" x14ac:dyDescent="0.2">
      <c r="B989" s="3"/>
      <c r="C989" s="3"/>
      <c r="D989" s="3"/>
      <c r="E989" s="3"/>
      <c r="F989" s="3"/>
      <c r="G989" s="3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5.75" customHeight="1" x14ac:dyDescent="0.2">
      <c r="B990" s="3"/>
      <c r="C990" s="3"/>
      <c r="D990" s="3"/>
      <c r="E990" s="3"/>
      <c r="F990" s="3"/>
      <c r="G990" s="3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5.75" customHeight="1" x14ac:dyDescent="0.2">
      <c r="B991" s="3"/>
      <c r="C991" s="3"/>
      <c r="D991" s="3"/>
      <c r="E991" s="3"/>
      <c r="F991" s="3"/>
      <c r="G991" s="3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5.75" customHeight="1" x14ac:dyDescent="0.2">
      <c r="B992" s="3"/>
      <c r="C992" s="3"/>
      <c r="D992" s="3"/>
      <c r="E992" s="3"/>
      <c r="F992" s="3"/>
      <c r="G992" s="3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5.75" customHeight="1" x14ac:dyDescent="0.2">
      <c r="B993" s="3"/>
      <c r="C993" s="3"/>
      <c r="D993" s="3"/>
      <c r="E993" s="3"/>
      <c r="F993" s="3"/>
      <c r="G993" s="3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5.75" customHeight="1" x14ac:dyDescent="0.2">
      <c r="B994" s="3"/>
      <c r="C994" s="3"/>
      <c r="D994" s="3"/>
      <c r="E994" s="3"/>
      <c r="F994" s="3"/>
      <c r="G994" s="3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5.75" customHeight="1" x14ac:dyDescent="0.2">
      <c r="B995" s="3"/>
      <c r="C995" s="3"/>
      <c r="D995" s="3"/>
      <c r="E995" s="3"/>
      <c r="F995" s="3"/>
      <c r="G995" s="3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5.75" customHeight="1" x14ac:dyDescent="0.2">
      <c r="B996" s="3"/>
      <c r="C996" s="3"/>
      <c r="D996" s="3"/>
      <c r="E996" s="3"/>
      <c r="F996" s="3"/>
      <c r="G996" s="3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5.75" customHeight="1" x14ac:dyDescent="0.2">
      <c r="B997" s="3"/>
      <c r="C997" s="3"/>
      <c r="D997" s="3"/>
      <c r="E997" s="3"/>
      <c r="F997" s="3"/>
      <c r="G997" s="3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5.75" customHeight="1" x14ac:dyDescent="0.2">
      <c r="B998" s="3"/>
      <c r="C998" s="3"/>
      <c r="D998" s="3"/>
      <c r="E998" s="3"/>
      <c r="F998" s="3"/>
      <c r="G998" s="3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5.75" customHeight="1" x14ac:dyDescent="0.2">
      <c r="B999" s="3"/>
      <c r="C999" s="3"/>
      <c r="D999" s="3"/>
      <c r="E999" s="3"/>
      <c r="F999" s="3"/>
      <c r="G999" s="3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5.75" customHeight="1" x14ac:dyDescent="0.2">
      <c r="B1000" s="3"/>
      <c r="C1000" s="3"/>
      <c r="D1000" s="3"/>
      <c r="E1000" s="3"/>
      <c r="F1000" s="3"/>
      <c r="G1000" s="3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</sheetData>
  <mergeCells count="52">
    <mergeCell ref="J2:K2"/>
    <mergeCell ref="B3:C3"/>
    <mergeCell ref="B4:B19"/>
    <mergeCell ref="C4:C9"/>
    <mergeCell ref="D4:D5"/>
    <mergeCell ref="D6:D7"/>
    <mergeCell ref="D8:D9"/>
    <mergeCell ref="C10:C15"/>
    <mergeCell ref="D10:D11"/>
    <mergeCell ref="D12:D13"/>
    <mergeCell ref="D14:D15"/>
    <mergeCell ref="C16:C17"/>
    <mergeCell ref="C18:C19"/>
    <mergeCell ref="B20:B25"/>
    <mergeCell ref="C20:C22"/>
    <mergeCell ref="C23:C25"/>
    <mergeCell ref="B38:B49"/>
    <mergeCell ref="C38:C40"/>
    <mergeCell ref="C41:C43"/>
    <mergeCell ref="C44:C46"/>
    <mergeCell ref="C47:C49"/>
    <mergeCell ref="B26:B31"/>
    <mergeCell ref="C26:C28"/>
    <mergeCell ref="C29:C31"/>
    <mergeCell ref="H36:I36"/>
    <mergeCell ref="B37:C37"/>
    <mergeCell ref="B62:B72"/>
    <mergeCell ref="C62:C63"/>
    <mergeCell ref="C64:C66"/>
    <mergeCell ref="C67:C69"/>
    <mergeCell ref="C70:C72"/>
    <mergeCell ref="B50:B61"/>
    <mergeCell ref="C50:C52"/>
    <mergeCell ref="C53:C55"/>
    <mergeCell ref="C56:C58"/>
    <mergeCell ref="C59:C61"/>
    <mergeCell ref="B99:B106"/>
    <mergeCell ref="C99:C102"/>
    <mergeCell ref="C103:C106"/>
    <mergeCell ref="B75:C75"/>
    <mergeCell ref="J75:L75"/>
    <mergeCell ref="B76:B81"/>
    <mergeCell ref="C76:C78"/>
    <mergeCell ref="C79:C81"/>
    <mergeCell ref="B82:B87"/>
    <mergeCell ref="C82:C84"/>
    <mergeCell ref="C85:C87"/>
    <mergeCell ref="B90:C90"/>
    <mergeCell ref="J90:K90"/>
    <mergeCell ref="B91:B98"/>
    <mergeCell ref="C91:C94"/>
    <mergeCell ref="C95:C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F7E0-A069-A849-B875-76BBDBAF8EF9}">
  <dimension ref="A1:N1000"/>
  <sheetViews>
    <sheetView workbookViewId="0">
      <selection sqref="A1:XFD1048576"/>
    </sheetView>
  </sheetViews>
  <sheetFormatPr baseColWidth="10" defaultColWidth="11.1640625" defaultRowHeight="16" x14ac:dyDescent="0.2"/>
  <cols>
    <col min="1" max="1" width="24.83203125" customWidth="1"/>
    <col min="2" max="2" width="11.5" customWidth="1"/>
    <col min="3" max="3" width="16.83203125" customWidth="1"/>
    <col min="4" max="4" width="17.5" customWidth="1"/>
    <col min="5" max="5" width="18.1640625" customWidth="1"/>
    <col min="6" max="7" width="11.33203125" customWidth="1"/>
    <col min="8" max="8" width="30.83203125" customWidth="1"/>
    <col min="9" max="9" width="39.6640625" customWidth="1"/>
    <col min="10" max="10" width="30.83203125" customWidth="1"/>
    <col min="11" max="11" width="39.6640625" customWidth="1"/>
    <col min="12" max="12" width="13.5" customWidth="1"/>
    <col min="13" max="13" width="30" customWidth="1"/>
    <col min="14" max="14" width="10.83203125" customWidth="1"/>
    <col min="15" max="26" width="10.5" customWidth="1"/>
  </cols>
  <sheetData>
    <row r="1" spans="1:14" ht="15.75" customHeight="1" x14ac:dyDescent="0.3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 x14ac:dyDescent="0.2">
      <c r="B2" s="3"/>
      <c r="C2" s="3"/>
      <c r="D2" s="3"/>
      <c r="E2" s="3"/>
      <c r="F2" s="3"/>
      <c r="G2" s="3"/>
      <c r="H2" s="5"/>
      <c r="I2" s="3"/>
      <c r="J2" s="54" t="s">
        <v>1</v>
      </c>
      <c r="K2" s="51"/>
      <c r="L2" s="3"/>
      <c r="M2" s="3"/>
      <c r="N2" s="3"/>
    </row>
    <row r="3" spans="1:14" ht="15.75" customHeight="1" x14ac:dyDescent="0.2">
      <c r="B3" s="54" t="s">
        <v>2</v>
      </c>
      <c r="C3" s="51"/>
      <c r="D3" s="5" t="s">
        <v>3</v>
      </c>
      <c r="E3" s="5" t="s">
        <v>4</v>
      </c>
      <c r="F3" s="5" t="s">
        <v>5</v>
      </c>
      <c r="G3" s="5" t="s">
        <v>6</v>
      </c>
      <c r="H3" s="5" t="s">
        <v>1</v>
      </c>
      <c r="I3" s="5" t="s">
        <v>7</v>
      </c>
      <c r="J3" s="5" t="s">
        <v>8</v>
      </c>
      <c r="K3" s="5" t="s">
        <v>9</v>
      </c>
      <c r="L3" s="5" t="s">
        <v>56</v>
      </c>
      <c r="M3" s="5" t="s">
        <v>11</v>
      </c>
      <c r="N3" s="3"/>
    </row>
    <row r="4" spans="1:14" ht="15.75" customHeight="1" x14ac:dyDescent="0.2">
      <c r="B4" s="54" t="s">
        <v>12</v>
      </c>
      <c r="C4" s="54" t="s">
        <v>13</v>
      </c>
      <c r="D4" s="56">
        <v>1</v>
      </c>
      <c r="E4" s="6">
        <v>1</v>
      </c>
      <c r="F4" s="3">
        <v>28253.868999999999</v>
      </c>
      <c r="G4" s="3">
        <v>34689.739000000001</v>
      </c>
      <c r="H4" s="4">
        <f t="shared" ref="H4:H28" si="0">F4/G4</f>
        <v>0.81447338073082642</v>
      </c>
      <c r="I4" s="7">
        <f>AVERAGE(H4:H5)</f>
        <v>1.1129168490513961</v>
      </c>
      <c r="J4" s="7">
        <f>AVERAGE(I4,I6,I8)</f>
        <v>1.3640881403811813</v>
      </c>
      <c r="K4" s="8"/>
      <c r="L4" s="8"/>
      <c r="M4" s="8"/>
      <c r="N4" s="3"/>
    </row>
    <row r="5" spans="1:14" ht="15.75" customHeight="1" x14ac:dyDescent="0.2">
      <c r="B5" s="51"/>
      <c r="C5" s="51"/>
      <c r="D5" s="51"/>
      <c r="E5" s="6">
        <v>2</v>
      </c>
      <c r="F5" s="9">
        <v>27891.725999999999</v>
      </c>
      <c r="G5" s="3">
        <v>19762.3</v>
      </c>
      <c r="H5" s="4">
        <f t="shared" si="0"/>
        <v>1.4113603173719658</v>
      </c>
      <c r="I5" s="7"/>
      <c r="J5" s="8"/>
      <c r="K5" s="8"/>
      <c r="L5" s="8"/>
      <c r="M5" s="8"/>
      <c r="N5" s="3"/>
    </row>
    <row r="6" spans="1:14" ht="15.75" customHeight="1" x14ac:dyDescent="0.2">
      <c r="B6" s="51"/>
      <c r="C6" s="51"/>
      <c r="D6" s="56">
        <v>2</v>
      </c>
      <c r="E6" s="6">
        <v>1</v>
      </c>
      <c r="F6" s="3">
        <v>36407.182000000001</v>
      </c>
      <c r="G6" s="3">
        <v>32731.792000000001</v>
      </c>
      <c r="H6" s="4">
        <f t="shared" si="0"/>
        <v>1.1122880775974624</v>
      </c>
      <c r="I6" s="7">
        <f>AVERAGE(H6:H7)</f>
        <v>1.3288880984619911</v>
      </c>
      <c r="J6" s="8"/>
      <c r="K6" s="8"/>
      <c r="L6" s="8"/>
      <c r="M6" s="8"/>
      <c r="N6" s="3"/>
    </row>
    <row r="7" spans="1:14" ht="15.75" customHeight="1" x14ac:dyDescent="0.2">
      <c r="B7" s="51"/>
      <c r="C7" s="51"/>
      <c r="D7" s="51"/>
      <c r="E7" s="6">
        <v>2</v>
      </c>
      <c r="F7" s="9">
        <v>34315.110999999997</v>
      </c>
      <c r="G7" s="3">
        <v>22203.413</v>
      </c>
      <c r="H7" s="4">
        <f t="shared" si="0"/>
        <v>1.5454881193265195</v>
      </c>
      <c r="I7" s="7"/>
      <c r="J7" s="8"/>
      <c r="K7" s="8"/>
      <c r="L7" s="8"/>
      <c r="M7" s="8"/>
      <c r="N7" s="3"/>
    </row>
    <row r="8" spans="1:14" ht="15.75" customHeight="1" x14ac:dyDescent="0.2">
      <c r="B8" s="51"/>
      <c r="C8" s="51"/>
      <c r="D8" s="56">
        <v>3</v>
      </c>
      <c r="E8" s="6">
        <v>1</v>
      </c>
      <c r="F8" s="3">
        <v>38353.96</v>
      </c>
      <c r="G8" s="3">
        <v>23269.002</v>
      </c>
      <c r="H8" s="4">
        <f t="shared" si="0"/>
        <v>1.6482855603347319</v>
      </c>
      <c r="I8" s="7">
        <f>AVERAGE(H8:H9)</f>
        <v>1.650459473630157</v>
      </c>
      <c r="J8" s="8"/>
      <c r="K8" s="8"/>
      <c r="L8" s="8"/>
      <c r="M8" s="8"/>
      <c r="N8" s="3"/>
    </row>
    <row r="9" spans="1:14" ht="15.75" customHeight="1" x14ac:dyDescent="0.2">
      <c r="B9" s="51"/>
      <c r="C9" s="51"/>
      <c r="D9" s="51"/>
      <c r="E9" s="6">
        <v>2</v>
      </c>
      <c r="F9" s="9">
        <v>44366.466999999997</v>
      </c>
      <c r="G9" s="3">
        <v>26845.921999999999</v>
      </c>
      <c r="H9" s="4">
        <f t="shared" si="0"/>
        <v>1.6526333869255823</v>
      </c>
      <c r="I9" s="7"/>
      <c r="J9" s="8"/>
      <c r="K9" s="8"/>
      <c r="L9" s="8"/>
      <c r="M9" s="8"/>
      <c r="N9" s="3"/>
    </row>
    <row r="10" spans="1:14" ht="15.75" customHeight="1" x14ac:dyDescent="0.2">
      <c r="B10" s="51"/>
      <c r="C10" s="54" t="s">
        <v>14</v>
      </c>
      <c r="D10" s="56">
        <v>1</v>
      </c>
      <c r="E10" s="10">
        <v>1</v>
      </c>
      <c r="F10" s="3">
        <v>4018.4259999999999</v>
      </c>
      <c r="G10" s="3">
        <v>33287.688000000002</v>
      </c>
      <c r="H10" s="4">
        <f t="shared" si="0"/>
        <v>0.12071808651895559</v>
      </c>
      <c r="I10" s="7">
        <f>AVERAGE(H10:H11)</f>
        <v>0.17673655064121868</v>
      </c>
      <c r="J10" s="3"/>
      <c r="K10" s="7">
        <f>I10/$J$4</f>
        <v>0.12956387890875684</v>
      </c>
      <c r="L10" s="3">
        <f>AVERAGE(K10,K12,K14,K18,K19)</f>
        <v>0.16424655658321591</v>
      </c>
      <c r="M10" s="3">
        <f>STDEV(K10,K12,K14,K18:K19)/SQRT(COUNT(K10,K12,K14,K18:K19))</f>
        <v>1.17341127586836E-2</v>
      </c>
      <c r="N10" s="3"/>
    </row>
    <row r="11" spans="1:14" ht="15.75" customHeight="1" x14ac:dyDescent="0.2">
      <c r="B11" s="51"/>
      <c r="C11" s="51"/>
      <c r="D11" s="51"/>
      <c r="E11" s="10">
        <v>2</v>
      </c>
      <c r="F11" s="9">
        <v>7090.8109999999997</v>
      </c>
      <c r="G11" s="3">
        <v>30464.697</v>
      </c>
      <c r="H11" s="4">
        <f t="shared" si="0"/>
        <v>0.23275501476348179</v>
      </c>
      <c r="I11" s="7"/>
      <c r="J11" s="3"/>
      <c r="K11" s="4"/>
      <c r="L11" s="3"/>
      <c r="M11" s="3"/>
      <c r="N11" s="3"/>
    </row>
    <row r="12" spans="1:14" ht="15.75" customHeight="1" x14ac:dyDescent="0.2">
      <c r="B12" s="51"/>
      <c r="C12" s="51"/>
      <c r="D12" s="56">
        <v>2</v>
      </c>
      <c r="E12" s="10">
        <v>1</v>
      </c>
      <c r="F12" s="3">
        <v>4741.4970000000003</v>
      </c>
      <c r="G12" s="3">
        <v>33381.758999999998</v>
      </c>
      <c r="H12" s="4">
        <f t="shared" si="0"/>
        <v>0.14203856064025866</v>
      </c>
      <c r="I12" s="7">
        <f>AVERAGE(H12:H13)</f>
        <v>0.22179781172497576</v>
      </c>
      <c r="J12" s="3"/>
      <c r="K12" s="7">
        <f>I12/$J$4</f>
        <v>0.16259785944843452</v>
      </c>
      <c r="L12" s="3"/>
      <c r="M12" s="3"/>
      <c r="N12" s="3"/>
    </row>
    <row r="13" spans="1:14" ht="15.75" customHeight="1" x14ac:dyDescent="0.2">
      <c r="B13" s="51"/>
      <c r="C13" s="51"/>
      <c r="D13" s="51"/>
      <c r="E13" s="10">
        <v>2</v>
      </c>
      <c r="F13" s="9">
        <v>5868.9120000000003</v>
      </c>
      <c r="G13" s="3">
        <v>19462.027999999998</v>
      </c>
      <c r="H13" s="4">
        <f t="shared" si="0"/>
        <v>0.30155706280969286</v>
      </c>
      <c r="I13" s="7"/>
      <c r="J13" s="3"/>
      <c r="K13" s="4"/>
      <c r="L13" s="3"/>
      <c r="M13" s="3"/>
      <c r="N13" s="3"/>
    </row>
    <row r="14" spans="1:14" ht="15.75" customHeight="1" x14ac:dyDescent="0.2">
      <c r="B14" s="51"/>
      <c r="C14" s="51"/>
      <c r="D14" s="56">
        <v>3</v>
      </c>
      <c r="E14" s="10">
        <v>1</v>
      </c>
      <c r="F14" s="3">
        <v>4840.4970000000003</v>
      </c>
      <c r="G14" s="3">
        <v>29531.324000000001</v>
      </c>
      <c r="H14" s="4">
        <f t="shared" si="0"/>
        <v>0.16391059879333553</v>
      </c>
      <c r="I14" s="7">
        <f>AVERAGE(H14:H15)</f>
        <v>0.20409161074220936</v>
      </c>
      <c r="J14" s="3"/>
      <c r="K14" s="7">
        <f>I14/$J$4</f>
        <v>0.14961761245514379</v>
      </c>
      <c r="L14" s="3"/>
      <c r="M14" s="3"/>
      <c r="N14" s="3"/>
    </row>
    <row r="15" spans="1:14" ht="15.75" customHeight="1" x14ac:dyDescent="0.2">
      <c r="B15" s="51"/>
      <c r="C15" s="51"/>
      <c r="D15" s="51"/>
      <c r="E15" s="10">
        <v>2</v>
      </c>
      <c r="F15" s="9">
        <v>7659.2250000000004</v>
      </c>
      <c r="G15" s="3">
        <v>31355.233</v>
      </c>
      <c r="H15" s="4">
        <f t="shared" si="0"/>
        <v>0.24427262269108319</v>
      </c>
      <c r="I15" s="7"/>
      <c r="J15" s="3"/>
      <c r="K15" s="4"/>
      <c r="L15" s="3"/>
      <c r="M15" s="3"/>
      <c r="N15" s="3"/>
    </row>
    <row r="16" spans="1:14" ht="15.75" customHeight="1" x14ac:dyDescent="0.2">
      <c r="B16" s="51"/>
      <c r="C16" s="54" t="s">
        <v>15</v>
      </c>
      <c r="D16" s="6">
        <v>4</v>
      </c>
      <c r="E16" s="6">
        <v>1</v>
      </c>
      <c r="F16" s="3">
        <v>47960.758999999998</v>
      </c>
      <c r="G16" s="3">
        <v>20187.583999999999</v>
      </c>
      <c r="H16" s="4">
        <f t="shared" si="0"/>
        <v>2.3757552662071895</v>
      </c>
      <c r="I16" s="7">
        <f t="shared" ref="I16:I28" si="1">AVERAGE(H16)</f>
        <v>2.3757552662071895</v>
      </c>
      <c r="J16" s="7">
        <f>AVERAGE(I16:I17)</f>
        <v>2.3699183568010427</v>
      </c>
      <c r="K16" s="8"/>
      <c r="L16" s="8"/>
      <c r="M16" s="8"/>
      <c r="N16" s="3"/>
    </row>
    <row r="17" spans="1:14" ht="15.75" customHeight="1" x14ac:dyDescent="0.2">
      <c r="B17" s="51"/>
      <c r="C17" s="51"/>
      <c r="D17" s="6">
        <v>5</v>
      </c>
      <c r="E17" s="6">
        <v>1</v>
      </c>
      <c r="F17" s="3">
        <v>42720.739000000001</v>
      </c>
      <c r="G17" s="3">
        <v>18070.756000000001</v>
      </c>
      <c r="H17" s="4">
        <f t="shared" si="0"/>
        <v>2.3640814473948959</v>
      </c>
      <c r="I17" s="7">
        <f t="shared" si="1"/>
        <v>2.3640814473948959</v>
      </c>
      <c r="J17" s="8"/>
      <c r="K17" s="8"/>
      <c r="L17" s="8"/>
      <c r="M17" s="8"/>
      <c r="N17" s="3"/>
    </row>
    <row r="18" spans="1:14" ht="15.75" customHeight="1" x14ac:dyDescent="0.2">
      <c r="B18" s="51"/>
      <c r="C18" s="54" t="s">
        <v>16</v>
      </c>
      <c r="D18" s="6">
        <v>4</v>
      </c>
      <c r="E18" s="10">
        <v>1</v>
      </c>
      <c r="F18" s="3">
        <v>9152.3469999999998</v>
      </c>
      <c r="G18" s="3">
        <v>19911.583999999999</v>
      </c>
      <c r="H18" s="4">
        <f t="shared" si="0"/>
        <v>0.45964936792572608</v>
      </c>
      <c r="I18" s="7">
        <f t="shared" si="1"/>
        <v>0.45964936792572608</v>
      </c>
      <c r="J18" s="3"/>
      <c r="K18" s="7">
        <f t="shared" ref="K18:K19" si="2">I18/$J$16</f>
        <v>0.19395156234249725</v>
      </c>
      <c r="L18" s="3"/>
      <c r="M18" s="3"/>
      <c r="N18" s="3"/>
    </row>
    <row r="19" spans="1:14" ht="15.75" customHeight="1" x14ac:dyDescent="0.2">
      <c r="B19" s="51"/>
      <c r="C19" s="51"/>
      <c r="D19" s="6">
        <v>5</v>
      </c>
      <c r="E19" s="10">
        <v>1</v>
      </c>
      <c r="F19" s="3">
        <v>9497.2250000000004</v>
      </c>
      <c r="G19" s="3">
        <v>21603.048999999999</v>
      </c>
      <c r="H19" s="4">
        <f t="shared" si="0"/>
        <v>0.43962428636809558</v>
      </c>
      <c r="I19" s="7">
        <f t="shared" si="1"/>
        <v>0.43962428636809558</v>
      </c>
      <c r="J19" s="3"/>
      <c r="K19" s="7">
        <f t="shared" si="2"/>
        <v>0.18550186976124702</v>
      </c>
      <c r="L19" s="3"/>
      <c r="M19" s="3"/>
      <c r="N19" s="3"/>
    </row>
    <row r="20" spans="1:14" ht="15.75" customHeight="1" x14ac:dyDescent="0.2">
      <c r="B20" s="54" t="s">
        <v>35</v>
      </c>
      <c r="C20" s="54" t="s">
        <v>13</v>
      </c>
      <c r="D20" s="12">
        <v>1</v>
      </c>
      <c r="E20" s="12">
        <v>1</v>
      </c>
      <c r="F20" s="7">
        <v>27197.312000000002</v>
      </c>
      <c r="G20" s="4">
        <v>22468.99</v>
      </c>
      <c r="H20" s="4">
        <f t="shared" si="0"/>
        <v>1.2104376743235901</v>
      </c>
      <c r="I20" s="7">
        <f t="shared" si="1"/>
        <v>1.2104376743235901</v>
      </c>
      <c r="J20" s="3">
        <f>AVERAGE(I20:I22)</f>
        <v>1.0956060737538345</v>
      </c>
      <c r="K20" s="3"/>
      <c r="L20" s="3"/>
      <c r="M20" s="3"/>
      <c r="N20" s="3"/>
    </row>
    <row r="21" spans="1:14" ht="15.75" customHeight="1" x14ac:dyDescent="0.2">
      <c r="B21" s="51"/>
      <c r="C21" s="51"/>
      <c r="D21" s="12">
        <v>2</v>
      </c>
      <c r="E21" s="12">
        <v>1</v>
      </c>
      <c r="F21" s="7">
        <v>29423.776999999998</v>
      </c>
      <c r="G21" s="4">
        <v>26981.304</v>
      </c>
      <c r="H21" s="4">
        <f t="shared" si="0"/>
        <v>1.0905246462513449</v>
      </c>
      <c r="I21" s="7">
        <f t="shared" si="1"/>
        <v>1.0905246462513449</v>
      </c>
      <c r="J21" s="3"/>
      <c r="K21" s="3"/>
      <c r="L21" s="3"/>
      <c r="M21" s="3"/>
      <c r="N21" s="3"/>
    </row>
    <row r="22" spans="1:14" ht="15.75" customHeight="1" x14ac:dyDescent="0.2">
      <c r="B22" s="51"/>
      <c r="C22" s="51"/>
      <c r="D22" s="12">
        <v>3</v>
      </c>
      <c r="E22" s="12">
        <v>1</v>
      </c>
      <c r="F22" s="7">
        <v>27094.048999999999</v>
      </c>
      <c r="G22" s="4">
        <v>27482.768</v>
      </c>
      <c r="H22" s="4">
        <f t="shared" si="0"/>
        <v>0.98585590068656836</v>
      </c>
      <c r="I22" s="7">
        <f t="shared" si="1"/>
        <v>0.98585590068656836</v>
      </c>
      <c r="J22" s="3"/>
      <c r="K22" s="3"/>
      <c r="L22" s="3"/>
      <c r="M22" s="3"/>
      <c r="N22" s="3"/>
    </row>
    <row r="23" spans="1:14" ht="15.75" customHeight="1" x14ac:dyDescent="0.2">
      <c r="B23" s="51"/>
      <c r="C23" s="54" t="s">
        <v>14</v>
      </c>
      <c r="D23" s="12">
        <v>1</v>
      </c>
      <c r="E23" s="12">
        <v>1</v>
      </c>
      <c r="F23" s="3">
        <v>7430.74</v>
      </c>
      <c r="G23" s="3">
        <v>28203.797999999999</v>
      </c>
      <c r="H23" s="4">
        <f t="shared" si="0"/>
        <v>0.26346593462341489</v>
      </c>
      <c r="I23" s="7">
        <f t="shared" si="1"/>
        <v>0.26346593462341489</v>
      </c>
      <c r="J23" s="3"/>
      <c r="K23" s="3">
        <f t="shared" ref="K23:K24" si="3">I23/$J$20</f>
        <v>0.2404750584493488</v>
      </c>
      <c r="L23" s="3">
        <f>AVERAGE(K23:K24,K27:K28)</f>
        <v>0.26015212917786951</v>
      </c>
      <c r="M23" s="3">
        <f>STDEV(K23:K24,K27:K28)/SQRT(COUNT(K23:K24,K27:K28))</f>
        <v>1.7548546007480029E-2</v>
      </c>
      <c r="N23" s="3"/>
    </row>
    <row r="24" spans="1:14" ht="15.75" customHeight="1" x14ac:dyDescent="0.2">
      <c r="B24" s="51"/>
      <c r="C24" s="51"/>
      <c r="D24" s="12">
        <v>2</v>
      </c>
      <c r="E24" s="12">
        <v>1</v>
      </c>
      <c r="F24" s="3">
        <v>7489.9830000000002</v>
      </c>
      <c r="G24" s="3">
        <v>26934.332999999999</v>
      </c>
      <c r="H24" s="4">
        <f t="shared" si="0"/>
        <v>0.27808310679161796</v>
      </c>
      <c r="I24" s="7">
        <f t="shared" si="1"/>
        <v>0.27808310679161796</v>
      </c>
      <c r="J24" s="3"/>
      <c r="K24" s="3">
        <f t="shared" si="3"/>
        <v>0.25381668964177256</v>
      </c>
      <c r="L24" s="3"/>
      <c r="M24" s="3"/>
      <c r="N24" s="3"/>
    </row>
    <row r="25" spans="1:14" ht="15.75" customHeight="1" x14ac:dyDescent="0.2">
      <c r="B25" s="51"/>
      <c r="C25" s="54" t="s">
        <v>15</v>
      </c>
      <c r="D25" s="12">
        <v>1</v>
      </c>
      <c r="E25" s="12">
        <v>1</v>
      </c>
      <c r="F25" s="3">
        <v>25562.312000000002</v>
      </c>
      <c r="G25" s="3">
        <v>19372.22</v>
      </c>
      <c r="H25" s="4">
        <f t="shared" si="0"/>
        <v>1.3195344673971285</v>
      </c>
      <c r="I25" s="7">
        <f t="shared" si="1"/>
        <v>1.3195344673971285</v>
      </c>
      <c r="J25" s="3">
        <f>AVERAGE(I25:I26)</f>
        <v>1.3760528678917179</v>
      </c>
      <c r="K25" s="3"/>
      <c r="L25" s="3"/>
      <c r="M25" s="3"/>
      <c r="N25" s="3"/>
    </row>
    <row r="26" spans="1:14" ht="15.75" customHeight="1" x14ac:dyDescent="0.2">
      <c r="B26" s="51"/>
      <c r="C26" s="51"/>
      <c r="D26" s="12">
        <v>2</v>
      </c>
      <c r="E26" s="12">
        <v>1</v>
      </c>
      <c r="F26" s="3">
        <v>28337.241000000002</v>
      </c>
      <c r="G26" s="3">
        <v>19780.685000000001</v>
      </c>
      <c r="H26" s="4">
        <f t="shared" si="0"/>
        <v>1.4325712683863072</v>
      </c>
      <c r="I26" s="7">
        <f t="shared" si="1"/>
        <v>1.4325712683863072</v>
      </c>
      <c r="J26" s="3"/>
      <c r="K26" s="3"/>
      <c r="L26" s="3"/>
      <c r="M26" s="3"/>
      <c r="N26" s="3"/>
    </row>
    <row r="27" spans="1:14" ht="15.75" customHeight="1" x14ac:dyDescent="0.2">
      <c r="B27" s="51"/>
      <c r="C27" s="54" t="s">
        <v>16</v>
      </c>
      <c r="D27" s="12">
        <v>1</v>
      </c>
      <c r="E27" s="12">
        <v>1</v>
      </c>
      <c r="F27" s="3">
        <v>9463.1039999999994</v>
      </c>
      <c r="G27" s="7">
        <v>22081.827000000001</v>
      </c>
      <c r="H27" s="4">
        <f t="shared" si="0"/>
        <v>0.42854714874815381</v>
      </c>
      <c r="I27" s="7">
        <f t="shared" si="1"/>
        <v>0.42854714874815381</v>
      </c>
      <c r="J27" s="3"/>
      <c r="K27" s="3">
        <f t="shared" ref="K27:K28" si="4">I27/$J$25</f>
        <v>0.31143218312879267</v>
      </c>
      <c r="L27" s="3"/>
      <c r="M27" s="3"/>
      <c r="N27" s="3"/>
    </row>
    <row r="28" spans="1:14" ht="15.75" customHeight="1" x14ac:dyDescent="0.2">
      <c r="B28" s="51"/>
      <c r="C28" s="51"/>
      <c r="D28" s="12">
        <v>2</v>
      </c>
      <c r="E28" s="12">
        <v>1</v>
      </c>
      <c r="F28" s="3">
        <v>8519.3259999999991</v>
      </c>
      <c r="G28" s="3">
        <v>26358.190999999999</v>
      </c>
      <c r="H28" s="4">
        <f t="shared" si="0"/>
        <v>0.32321360748922412</v>
      </c>
      <c r="I28" s="7">
        <f t="shared" si="1"/>
        <v>0.32321360748922412</v>
      </c>
      <c r="J28" s="3"/>
      <c r="K28" s="3">
        <f t="shared" si="4"/>
        <v>0.23488458549156407</v>
      </c>
      <c r="L28" s="3"/>
      <c r="M28" s="3"/>
      <c r="N28" s="3"/>
    </row>
    <row r="29" spans="1:14" ht="15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customHeight="1" x14ac:dyDescent="0.3">
      <c r="A31" s="2" t="s">
        <v>49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5.75" customHeight="1" x14ac:dyDescent="0.2">
      <c r="B33" s="50" t="s">
        <v>2</v>
      </c>
      <c r="C33" s="51"/>
      <c r="D33" s="14" t="s">
        <v>3</v>
      </c>
      <c r="E33" s="14" t="s">
        <v>5</v>
      </c>
      <c r="F33" s="14" t="s">
        <v>6</v>
      </c>
      <c r="G33" s="14" t="s">
        <v>1</v>
      </c>
      <c r="H33" s="14" t="s">
        <v>10</v>
      </c>
      <c r="I33" s="14" t="s">
        <v>11</v>
      </c>
      <c r="J33" s="3"/>
      <c r="K33" s="3"/>
      <c r="L33" s="3"/>
      <c r="M33" s="3"/>
      <c r="N33" s="3"/>
    </row>
    <row r="34" spans="2:14" ht="15.75" customHeight="1" x14ac:dyDescent="0.2">
      <c r="B34" s="53" t="s">
        <v>40</v>
      </c>
      <c r="C34" s="58" t="s">
        <v>18</v>
      </c>
      <c r="D34" s="22">
        <v>1</v>
      </c>
      <c r="E34" s="23">
        <v>57443.7</v>
      </c>
      <c r="F34" s="23">
        <v>16130.5</v>
      </c>
      <c r="G34" s="23">
        <v>3.5611799999999998</v>
      </c>
      <c r="H34" s="23">
        <v>3.6804600000000001</v>
      </c>
      <c r="I34" s="23">
        <v>0.38235000000000002</v>
      </c>
      <c r="J34" s="3"/>
      <c r="K34" s="3"/>
      <c r="L34" s="3"/>
      <c r="M34" s="3"/>
      <c r="N34" s="3"/>
    </row>
    <row r="35" spans="2:14" ht="15.75" customHeight="1" x14ac:dyDescent="0.2">
      <c r="B35" s="51"/>
      <c r="C35" s="51"/>
      <c r="D35" s="22">
        <v>2</v>
      </c>
      <c r="E35" s="23">
        <v>65782.100000000006</v>
      </c>
      <c r="F35" s="23">
        <v>14970</v>
      </c>
      <c r="G35" s="23">
        <v>4.3942500000000004</v>
      </c>
      <c r="H35" s="24"/>
      <c r="I35" s="24"/>
      <c r="J35" s="3"/>
      <c r="K35" s="3"/>
      <c r="L35" s="3"/>
      <c r="M35" s="3"/>
      <c r="N35" s="3"/>
    </row>
    <row r="36" spans="2:14" ht="15.75" customHeight="1" x14ac:dyDescent="0.2">
      <c r="B36" s="51"/>
      <c r="C36" s="51"/>
      <c r="D36" s="22">
        <v>3</v>
      </c>
      <c r="E36" s="23">
        <v>53584.6</v>
      </c>
      <c r="F36" s="23">
        <v>17364</v>
      </c>
      <c r="G36" s="23">
        <v>3.08596</v>
      </c>
      <c r="H36" s="24"/>
      <c r="I36" s="24"/>
      <c r="J36" s="3"/>
      <c r="K36" s="3"/>
      <c r="L36" s="3"/>
      <c r="M36" s="3"/>
      <c r="N36" s="3"/>
    </row>
    <row r="37" spans="2:14" ht="15.75" customHeight="1" x14ac:dyDescent="0.2">
      <c r="B37" s="51"/>
      <c r="C37" s="58" t="s">
        <v>19</v>
      </c>
      <c r="D37" s="22">
        <v>1</v>
      </c>
      <c r="E37" s="23">
        <v>5992.69</v>
      </c>
      <c r="F37" s="23">
        <v>16787.3</v>
      </c>
      <c r="G37" s="23">
        <v>0.35698000000000002</v>
      </c>
      <c r="H37" s="23">
        <v>0.24403</v>
      </c>
      <c r="I37" s="23">
        <v>6.368E-2</v>
      </c>
      <c r="J37" s="3"/>
      <c r="K37" s="3"/>
      <c r="L37" s="3"/>
      <c r="M37" s="3"/>
      <c r="N37" s="3"/>
    </row>
    <row r="38" spans="2:14" ht="15.75" customHeight="1" x14ac:dyDescent="0.2">
      <c r="B38" s="51"/>
      <c r="C38" s="51"/>
      <c r="D38" s="22">
        <v>2</v>
      </c>
      <c r="E38" s="23">
        <v>4663.3100000000004</v>
      </c>
      <c r="F38" s="23">
        <v>19551.599999999999</v>
      </c>
      <c r="G38" s="23">
        <v>0.23851</v>
      </c>
      <c r="H38" s="24"/>
      <c r="I38" s="24"/>
      <c r="J38" s="3"/>
      <c r="K38" s="3"/>
      <c r="L38" s="3"/>
      <c r="M38" s="3"/>
      <c r="N38" s="3"/>
    </row>
    <row r="39" spans="2:14" ht="15.75" customHeight="1" x14ac:dyDescent="0.2">
      <c r="B39" s="51"/>
      <c r="C39" s="51"/>
      <c r="D39" s="22">
        <v>3</v>
      </c>
      <c r="E39" s="23">
        <v>2058.6999999999998</v>
      </c>
      <c r="F39" s="23">
        <v>15072.3</v>
      </c>
      <c r="G39" s="23">
        <v>0.13658999999999999</v>
      </c>
      <c r="H39" s="24"/>
      <c r="I39" s="24"/>
      <c r="J39" s="3"/>
      <c r="K39" s="3"/>
      <c r="L39" s="3"/>
      <c r="M39" s="3"/>
      <c r="N39" s="3"/>
    </row>
    <row r="40" spans="2:14" ht="15.75" customHeight="1" x14ac:dyDescent="0.2">
      <c r="B40" s="53" t="s">
        <v>50</v>
      </c>
      <c r="C40" s="58" t="s">
        <v>18</v>
      </c>
      <c r="D40" s="22">
        <v>1</v>
      </c>
      <c r="E40" s="23">
        <v>42952.7</v>
      </c>
      <c r="F40" s="23">
        <v>13690.5</v>
      </c>
      <c r="G40" s="23">
        <v>3.13741</v>
      </c>
      <c r="H40" s="23">
        <v>3.3676900000000001</v>
      </c>
      <c r="I40" s="23">
        <v>0.48827999999999999</v>
      </c>
      <c r="J40" s="3"/>
      <c r="K40" s="3"/>
      <c r="L40" s="3"/>
      <c r="M40" s="3"/>
      <c r="N40" s="3"/>
    </row>
    <row r="41" spans="2:14" ht="15.75" customHeight="1" x14ac:dyDescent="0.2">
      <c r="B41" s="51"/>
      <c r="C41" s="51"/>
      <c r="D41" s="22">
        <v>2</v>
      </c>
      <c r="E41" s="23">
        <v>61930.3</v>
      </c>
      <c r="F41" s="23">
        <v>14386.7</v>
      </c>
      <c r="G41" s="23">
        <v>4.3047000000000004</v>
      </c>
      <c r="H41" s="24"/>
      <c r="I41" s="24"/>
      <c r="J41" s="3"/>
      <c r="K41" s="3"/>
      <c r="L41" s="3"/>
      <c r="M41" s="3"/>
      <c r="N41" s="3"/>
    </row>
    <row r="42" spans="2:14" ht="15.75" customHeight="1" x14ac:dyDescent="0.2">
      <c r="B42" s="51"/>
      <c r="C42" s="51"/>
      <c r="D42" s="22">
        <v>3</v>
      </c>
      <c r="E42" s="23">
        <v>38106.199999999997</v>
      </c>
      <c r="F42" s="23">
        <v>14320.4</v>
      </c>
      <c r="G42" s="23">
        <v>2.6609699999999998</v>
      </c>
      <c r="H42" s="24"/>
      <c r="I42" s="24"/>
      <c r="J42" s="3"/>
      <c r="K42" s="3"/>
      <c r="L42" s="3"/>
      <c r="M42" s="3"/>
      <c r="N42" s="3"/>
    </row>
    <row r="43" spans="2:14" ht="15.75" customHeight="1" x14ac:dyDescent="0.2">
      <c r="B43" s="51"/>
      <c r="C43" s="58" t="s">
        <v>19</v>
      </c>
      <c r="D43" s="22">
        <v>1</v>
      </c>
      <c r="E43" s="23">
        <v>3047.84</v>
      </c>
      <c r="F43" s="23">
        <v>14385.3</v>
      </c>
      <c r="G43" s="23">
        <v>0.21187</v>
      </c>
      <c r="H43" s="23">
        <v>0.1885</v>
      </c>
      <c r="I43" s="23">
        <v>2.3369999999999998E-2</v>
      </c>
      <c r="J43" s="3"/>
      <c r="K43" s="3"/>
      <c r="L43" s="3"/>
      <c r="M43" s="3"/>
      <c r="N43" s="3"/>
    </row>
    <row r="44" spans="2:14" ht="15.75" customHeight="1" x14ac:dyDescent="0.2">
      <c r="B44" s="51"/>
      <c r="C44" s="51"/>
      <c r="D44" s="22">
        <v>2</v>
      </c>
      <c r="E44" s="23">
        <v>2103.5300000000002</v>
      </c>
      <c r="F44" s="23">
        <v>12738.2</v>
      </c>
      <c r="G44" s="23">
        <v>0.16514000000000001</v>
      </c>
      <c r="H44" s="24"/>
      <c r="I44" s="24"/>
      <c r="J44" s="3"/>
      <c r="K44" s="3"/>
      <c r="L44" s="3"/>
      <c r="M44" s="3"/>
      <c r="N44" s="3"/>
    </row>
    <row r="45" spans="2:14" ht="15.75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5.75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5.75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5.7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 customHeigh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 x14ac:dyDescent="0.3">
      <c r="A60" s="2" t="s">
        <v>51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 x14ac:dyDescent="0.2">
      <c r="B61" s="50" t="s">
        <v>2</v>
      </c>
      <c r="C61" s="51"/>
      <c r="D61" s="14" t="s">
        <v>3</v>
      </c>
      <c r="E61" s="25" t="s">
        <v>5</v>
      </c>
      <c r="F61" s="25" t="s">
        <v>6</v>
      </c>
      <c r="G61" s="25" t="s">
        <v>1</v>
      </c>
      <c r="H61" s="25" t="s">
        <v>24</v>
      </c>
      <c r="I61" s="14" t="s">
        <v>10</v>
      </c>
      <c r="J61" s="52" t="s">
        <v>11</v>
      </c>
      <c r="K61" s="51"/>
      <c r="L61" s="3"/>
      <c r="M61" s="3"/>
      <c r="N61" s="3"/>
    </row>
    <row r="62" spans="1:14" ht="15.75" customHeight="1" x14ac:dyDescent="0.2">
      <c r="B62" s="53" t="s">
        <v>12</v>
      </c>
      <c r="C62" s="53" t="s">
        <v>25</v>
      </c>
      <c r="D62" s="17">
        <v>1</v>
      </c>
      <c r="E62" s="26">
        <v>43084190</v>
      </c>
      <c r="F62" s="26">
        <v>21163173</v>
      </c>
      <c r="G62" s="26">
        <v>2.035809548</v>
      </c>
      <c r="H62" s="26">
        <v>1.2750779999999999</v>
      </c>
      <c r="I62" s="18">
        <v>1</v>
      </c>
      <c r="J62" s="18">
        <v>5.7972999999999997E-2</v>
      </c>
      <c r="K62" s="19"/>
      <c r="L62" s="3"/>
      <c r="M62" s="3"/>
      <c r="N62" s="3"/>
    </row>
    <row r="63" spans="1:14" ht="15.75" customHeight="1" x14ac:dyDescent="0.2">
      <c r="B63" s="51"/>
      <c r="C63" s="51"/>
      <c r="D63" s="17">
        <v>2</v>
      </c>
      <c r="E63" s="26">
        <v>23436532</v>
      </c>
      <c r="F63" s="26">
        <v>20350862</v>
      </c>
      <c r="G63" s="26">
        <v>1.151623528</v>
      </c>
      <c r="H63" s="26">
        <v>0.72128999999999999</v>
      </c>
      <c r="I63" s="19"/>
      <c r="J63" s="19"/>
      <c r="K63" s="19"/>
      <c r="L63" s="3"/>
      <c r="M63" s="3"/>
      <c r="N63" s="3"/>
    </row>
    <row r="64" spans="1:14" ht="15.75" customHeight="1" x14ac:dyDescent="0.2">
      <c r="B64" s="51"/>
      <c r="C64" s="51"/>
      <c r="D64" s="17">
        <v>3</v>
      </c>
      <c r="E64" s="26">
        <v>33113355</v>
      </c>
      <c r="F64" s="26">
        <v>20664677</v>
      </c>
      <c r="G64" s="26">
        <v>1.60241335</v>
      </c>
      <c r="H64" s="26">
        <v>1.0036309999999999</v>
      </c>
      <c r="I64" s="19"/>
      <c r="J64" s="19"/>
      <c r="K64" s="19"/>
      <c r="L64" s="3"/>
      <c r="M64" s="3"/>
      <c r="N64" s="3"/>
    </row>
    <row r="65" spans="2:14" ht="15.75" customHeight="1" x14ac:dyDescent="0.2">
      <c r="B65" s="51"/>
      <c r="C65" s="51"/>
      <c r="D65" s="17">
        <v>4</v>
      </c>
      <c r="E65" s="26">
        <v>24773531</v>
      </c>
      <c r="F65" s="26">
        <v>16036933</v>
      </c>
      <c r="G65" s="26">
        <v>1.544779836</v>
      </c>
      <c r="H65" s="26">
        <v>1.0398309999999999</v>
      </c>
      <c r="I65" s="19"/>
      <c r="J65" s="19"/>
      <c r="K65" s="19"/>
      <c r="L65" s="3"/>
      <c r="M65" s="3"/>
      <c r="N65" s="3"/>
    </row>
    <row r="66" spans="2:14" ht="15.75" customHeight="1" x14ac:dyDescent="0.2">
      <c r="B66" s="51"/>
      <c r="C66" s="51"/>
      <c r="D66" s="17">
        <v>5</v>
      </c>
      <c r="E66" s="26">
        <v>14349235</v>
      </c>
      <c r="F66" s="26">
        <v>8813664</v>
      </c>
      <c r="G66" s="26">
        <v>1.6280668700000001</v>
      </c>
      <c r="H66" s="26">
        <v>1.0958939999999999</v>
      </c>
      <c r="I66" s="19"/>
      <c r="J66" s="19"/>
      <c r="K66" s="19"/>
      <c r="L66" s="3"/>
      <c r="M66" s="3"/>
      <c r="N66" s="3"/>
    </row>
    <row r="67" spans="2:14" ht="15.75" customHeight="1" x14ac:dyDescent="0.2">
      <c r="B67" s="51"/>
      <c r="C67" s="51"/>
      <c r="D67" s="17">
        <v>6</v>
      </c>
      <c r="E67" s="26">
        <v>17248907</v>
      </c>
      <c r="F67" s="26">
        <v>13434005</v>
      </c>
      <c r="G67" s="26">
        <v>1.2839736209999999</v>
      </c>
      <c r="H67" s="26">
        <v>0.86427600000000004</v>
      </c>
      <c r="I67" s="19"/>
      <c r="J67" s="19"/>
      <c r="K67" s="19"/>
      <c r="L67" s="3"/>
      <c r="M67" s="3"/>
      <c r="N67" s="3"/>
    </row>
    <row r="68" spans="2:14" ht="15.75" customHeight="1" x14ac:dyDescent="0.2">
      <c r="B68" s="51"/>
      <c r="C68" s="51"/>
      <c r="D68" s="17">
        <v>7</v>
      </c>
      <c r="E68" s="26">
        <v>18804949</v>
      </c>
      <c r="F68" s="26">
        <v>8098874</v>
      </c>
      <c r="G68" s="26">
        <v>2.3219212740000001</v>
      </c>
      <c r="H68" s="26">
        <v>1.1889449999999999</v>
      </c>
      <c r="I68" s="19"/>
      <c r="J68" s="19"/>
      <c r="K68" s="19"/>
      <c r="L68" s="3"/>
      <c r="M68" s="3"/>
      <c r="N68" s="3"/>
    </row>
    <row r="69" spans="2:14" ht="15.75" customHeight="1" x14ac:dyDescent="0.2">
      <c r="B69" s="51"/>
      <c r="C69" s="51"/>
      <c r="D69" s="17">
        <v>8</v>
      </c>
      <c r="E69" s="26">
        <v>32478307</v>
      </c>
      <c r="F69" s="26">
        <v>17329095</v>
      </c>
      <c r="G69" s="26">
        <v>1.874206791</v>
      </c>
      <c r="H69" s="26">
        <v>0.95969199999999999</v>
      </c>
      <c r="I69" s="19"/>
      <c r="J69" s="19"/>
      <c r="K69" s="19"/>
      <c r="L69" s="3"/>
      <c r="M69" s="3"/>
      <c r="N69" s="3"/>
    </row>
    <row r="70" spans="2:14" ht="15.75" customHeight="1" x14ac:dyDescent="0.2">
      <c r="B70" s="51"/>
      <c r="C70" s="51"/>
      <c r="D70" s="17">
        <v>9</v>
      </c>
      <c r="E70" s="26">
        <v>46053853</v>
      </c>
      <c r="F70" s="26">
        <v>27699117</v>
      </c>
      <c r="G70" s="26">
        <v>1.662646928</v>
      </c>
      <c r="H70" s="26">
        <v>0.85136199999999995</v>
      </c>
      <c r="I70" s="19"/>
      <c r="J70" s="19"/>
      <c r="K70" s="19"/>
      <c r="L70" s="3"/>
      <c r="M70" s="3"/>
      <c r="N70" s="3"/>
    </row>
    <row r="71" spans="2:14" ht="15.75" customHeight="1" x14ac:dyDescent="0.2">
      <c r="B71" s="51"/>
      <c r="C71" s="53" t="s">
        <v>26</v>
      </c>
      <c r="D71" s="17">
        <v>1</v>
      </c>
      <c r="E71" s="26">
        <v>9472916</v>
      </c>
      <c r="F71" s="26">
        <v>25441882</v>
      </c>
      <c r="G71" s="26">
        <v>0.37233549999999999</v>
      </c>
      <c r="H71" s="26">
        <v>0.23320299999999999</v>
      </c>
      <c r="I71" s="18">
        <v>7.5597999999999999E-2</v>
      </c>
      <c r="J71" s="18">
        <v>3.9343000000000003E-2</v>
      </c>
      <c r="K71" s="19"/>
      <c r="L71" s="3"/>
      <c r="M71" s="3"/>
      <c r="N71" s="3"/>
    </row>
    <row r="72" spans="2:14" ht="15.75" customHeight="1" x14ac:dyDescent="0.2">
      <c r="B72" s="51"/>
      <c r="C72" s="51"/>
      <c r="D72" s="17">
        <v>2</v>
      </c>
      <c r="E72" s="26">
        <v>9169582</v>
      </c>
      <c r="F72" s="26">
        <v>33890270</v>
      </c>
      <c r="G72" s="26">
        <v>0.27056681599999999</v>
      </c>
      <c r="H72" s="26">
        <v>0.169463</v>
      </c>
      <c r="I72" s="19"/>
      <c r="J72" s="19"/>
      <c r="K72" s="19"/>
      <c r="L72" s="3"/>
      <c r="M72" s="3"/>
      <c r="N72" s="3"/>
    </row>
    <row r="73" spans="2:14" ht="15.75" customHeight="1" x14ac:dyDescent="0.2">
      <c r="B73" s="51"/>
      <c r="C73" s="51"/>
      <c r="D73" s="17">
        <v>3</v>
      </c>
      <c r="E73" s="26">
        <v>11894686</v>
      </c>
      <c r="F73" s="26">
        <v>35667892</v>
      </c>
      <c r="G73" s="26">
        <v>0.33348441499999998</v>
      </c>
      <c r="H73" s="26">
        <v>0.20887</v>
      </c>
      <c r="I73" s="19"/>
      <c r="J73" s="19"/>
      <c r="K73" s="19"/>
      <c r="L73" s="3"/>
      <c r="M73" s="3"/>
      <c r="N73" s="3"/>
    </row>
    <row r="74" spans="2:14" ht="15.75" customHeight="1" x14ac:dyDescent="0.2">
      <c r="B74" s="51"/>
      <c r="C74" s="51"/>
      <c r="D74" s="17">
        <v>4</v>
      </c>
      <c r="E74" s="26">
        <v>-691750</v>
      </c>
      <c r="F74" s="26">
        <v>7426912</v>
      </c>
      <c r="G74" s="26">
        <v>-9.3140983999999996E-2</v>
      </c>
      <c r="H74" s="26">
        <v>-6.2700000000000006E-2</v>
      </c>
      <c r="I74" s="19"/>
      <c r="J74" s="19"/>
      <c r="K74" s="19"/>
      <c r="L74" s="3"/>
      <c r="M74" s="3"/>
      <c r="N74" s="3"/>
    </row>
    <row r="75" spans="2:14" ht="15.75" customHeight="1" x14ac:dyDescent="0.2">
      <c r="B75" s="51"/>
      <c r="C75" s="51"/>
      <c r="D75" s="17">
        <v>5</v>
      </c>
      <c r="E75" s="26">
        <v>1953845</v>
      </c>
      <c r="F75" s="26">
        <v>13750594</v>
      </c>
      <c r="G75" s="26">
        <v>0.14209169799999999</v>
      </c>
      <c r="H75" s="26">
        <v>9.5645999999999995E-2</v>
      </c>
      <c r="I75" s="19"/>
      <c r="J75" s="19"/>
      <c r="K75" s="19"/>
      <c r="L75" s="3"/>
      <c r="M75" s="3"/>
      <c r="N75" s="3"/>
    </row>
    <row r="76" spans="2:14" ht="15.75" customHeight="1" x14ac:dyDescent="0.2">
      <c r="B76" s="51"/>
      <c r="C76" s="51"/>
      <c r="D76" s="17">
        <v>6</v>
      </c>
      <c r="E76" s="26">
        <v>1223624</v>
      </c>
      <c r="F76" s="26">
        <v>16399424</v>
      </c>
      <c r="G76" s="26">
        <v>7.4613857000000006E-2</v>
      </c>
      <c r="H76" s="26">
        <v>5.0223999999999998E-2</v>
      </c>
      <c r="I76" s="19"/>
      <c r="J76" s="19"/>
      <c r="K76" s="19"/>
      <c r="L76" s="3"/>
      <c r="M76" s="3"/>
      <c r="N76" s="3"/>
    </row>
    <row r="77" spans="2:14" ht="15.75" customHeight="1" x14ac:dyDescent="0.2">
      <c r="B77" s="51"/>
      <c r="C77" s="51"/>
      <c r="D77" s="17">
        <v>7</v>
      </c>
      <c r="E77" s="26">
        <v>-5867984</v>
      </c>
      <c r="F77" s="26">
        <v>28238120</v>
      </c>
      <c r="G77" s="26">
        <v>-0.20780363499999999</v>
      </c>
      <c r="H77" s="26">
        <v>-0.10641</v>
      </c>
      <c r="I77" s="19"/>
      <c r="J77" s="19"/>
      <c r="K77" s="19"/>
      <c r="L77" s="3"/>
      <c r="M77" s="3"/>
      <c r="N77" s="3"/>
    </row>
    <row r="78" spans="2:14" ht="15.75" customHeight="1" x14ac:dyDescent="0.2">
      <c r="B78" s="51"/>
      <c r="C78" s="51"/>
      <c r="D78" s="17">
        <v>8</v>
      </c>
      <c r="E78" s="26">
        <v>6395536</v>
      </c>
      <c r="F78" s="26">
        <v>34110695</v>
      </c>
      <c r="G78" s="26">
        <v>0.18749355600000001</v>
      </c>
      <c r="H78" s="26">
        <v>9.6006999999999995E-2</v>
      </c>
      <c r="I78" s="19"/>
      <c r="J78" s="19"/>
      <c r="K78" s="19"/>
      <c r="L78" s="3"/>
      <c r="M78" s="3"/>
      <c r="N78" s="3"/>
    </row>
    <row r="79" spans="2:14" ht="15.75" customHeight="1" x14ac:dyDescent="0.2">
      <c r="B79" s="51"/>
      <c r="C79" s="51"/>
      <c r="D79" s="17">
        <v>9</v>
      </c>
      <c r="E79" s="26">
        <v>-237277</v>
      </c>
      <c r="F79" s="26">
        <v>30898687</v>
      </c>
      <c r="G79" s="26">
        <v>-7.6791940000000003E-3</v>
      </c>
      <c r="H79" s="26">
        <v>-3.9300000000000003E-3</v>
      </c>
      <c r="I79" s="19"/>
      <c r="J79" s="19"/>
      <c r="K79" s="19"/>
      <c r="L79" s="3"/>
      <c r="M79" s="3"/>
      <c r="N79" s="3"/>
    </row>
    <row r="80" spans="2:14" ht="15.75" customHeight="1" x14ac:dyDescent="0.2">
      <c r="B80" s="53" t="s">
        <v>45</v>
      </c>
      <c r="C80" s="53" t="s">
        <v>25</v>
      </c>
      <c r="D80" s="17">
        <v>1</v>
      </c>
      <c r="E80" s="27"/>
      <c r="F80" s="27"/>
      <c r="G80" s="27"/>
      <c r="H80" s="27"/>
      <c r="I80" s="18">
        <v>1</v>
      </c>
      <c r="J80" s="18">
        <v>0.15351699999999999</v>
      </c>
      <c r="K80" s="19"/>
      <c r="L80" s="3"/>
      <c r="M80" s="3"/>
      <c r="N80" s="3"/>
    </row>
    <row r="81" spans="2:14" ht="15.75" customHeight="1" x14ac:dyDescent="0.2">
      <c r="B81" s="51"/>
      <c r="C81" s="51"/>
      <c r="D81" s="17">
        <v>2</v>
      </c>
      <c r="E81" s="27"/>
      <c r="F81" s="27"/>
      <c r="G81" s="27"/>
      <c r="H81" s="27"/>
      <c r="I81" s="19"/>
      <c r="J81" s="19"/>
      <c r="K81" s="19"/>
      <c r="L81" s="3"/>
      <c r="M81" s="3"/>
      <c r="N81" s="3"/>
    </row>
    <row r="82" spans="2:14" ht="15.75" customHeight="1" x14ac:dyDescent="0.2">
      <c r="B82" s="51"/>
      <c r="C82" s="51"/>
      <c r="D82" s="17">
        <v>3</v>
      </c>
      <c r="E82" s="27"/>
      <c r="F82" s="27"/>
      <c r="G82" s="27"/>
      <c r="H82" s="27"/>
      <c r="I82" s="19"/>
      <c r="J82" s="19"/>
      <c r="K82" s="19"/>
      <c r="L82" s="3"/>
      <c r="M82" s="3"/>
      <c r="N82" s="3"/>
    </row>
    <row r="83" spans="2:14" ht="15.75" customHeight="1" x14ac:dyDescent="0.2">
      <c r="B83" s="51"/>
      <c r="C83" s="51"/>
      <c r="D83" s="17">
        <v>4</v>
      </c>
      <c r="E83" s="26">
        <v>39934259</v>
      </c>
      <c r="F83" s="26">
        <v>12997334</v>
      </c>
      <c r="G83" s="26">
        <v>3.0724961890000002</v>
      </c>
      <c r="H83" s="26">
        <v>1.4376469999999999</v>
      </c>
      <c r="I83" s="19"/>
      <c r="J83" s="19"/>
      <c r="K83" s="19"/>
      <c r="L83" s="3"/>
      <c r="M83" s="3"/>
      <c r="N83" s="3"/>
    </row>
    <row r="84" spans="2:14" ht="15.75" customHeight="1" x14ac:dyDescent="0.2">
      <c r="B84" s="51"/>
      <c r="C84" s="51"/>
      <c r="D84" s="17">
        <v>5</v>
      </c>
      <c r="E84" s="26">
        <v>42980424</v>
      </c>
      <c r="F84" s="26">
        <v>19314805</v>
      </c>
      <c r="G84" s="26">
        <v>2.225257992</v>
      </c>
      <c r="H84" s="26">
        <v>1.0412170000000001</v>
      </c>
      <c r="I84" s="19"/>
      <c r="J84" s="19"/>
      <c r="K84" s="19"/>
      <c r="L84" s="3"/>
      <c r="M84" s="3"/>
      <c r="N84" s="3"/>
    </row>
    <row r="85" spans="2:14" ht="15.75" customHeight="1" x14ac:dyDescent="0.2">
      <c r="B85" s="51"/>
      <c r="C85" s="51"/>
      <c r="D85" s="17">
        <v>6</v>
      </c>
      <c r="E85" s="26">
        <v>37521013</v>
      </c>
      <c r="F85" s="26">
        <v>33688758</v>
      </c>
      <c r="G85" s="26">
        <v>1.1137547139999999</v>
      </c>
      <c r="H85" s="26">
        <v>0.52113500000000001</v>
      </c>
      <c r="I85" s="19"/>
      <c r="J85" s="19"/>
      <c r="K85" s="19"/>
      <c r="L85" s="3"/>
      <c r="M85" s="3"/>
      <c r="N85" s="3"/>
    </row>
    <row r="86" spans="2:14" ht="15.75" customHeight="1" x14ac:dyDescent="0.2">
      <c r="B86" s="51"/>
      <c r="C86" s="51"/>
      <c r="D86" s="17">
        <v>7</v>
      </c>
      <c r="E86" s="26">
        <v>41674479</v>
      </c>
      <c r="F86" s="26">
        <v>19393377</v>
      </c>
      <c r="G86" s="26">
        <v>2.1489025970000002</v>
      </c>
      <c r="H86" s="26">
        <v>1.0371429999999999</v>
      </c>
      <c r="I86" s="19"/>
      <c r="J86" s="19"/>
      <c r="K86" s="19"/>
      <c r="L86" s="3"/>
      <c r="M86" s="3"/>
      <c r="N86" s="3"/>
    </row>
    <row r="87" spans="2:14" ht="15.75" customHeight="1" x14ac:dyDescent="0.2">
      <c r="B87" s="51"/>
      <c r="C87" s="51"/>
      <c r="D87" s="17">
        <v>8</v>
      </c>
      <c r="E87" s="26">
        <v>43844242</v>
      </c>
      <c r="F87" s="26">
        <v>15591616</v>
      </c>
      <c r="G87" s="26">
        <v>2.8120395409999999</v>
      </c>
      <c r="H87" s="26">
        <v>1.3571979999999999</v>
      </c>
      <c r="I87" s="19"/>
      <c r="J87" s="19"/>
      <c r="K87" s="19"/>
      <c r="L87" s="3"/>
      <c r="M87" s="3"/>
      <c r="N87" s="3"/>
    </row>
    <row r="88" spans="2:14" ht="15.75" customHeight="1" x14ac:dyDescent="0.2">
      <c r="B88" s="51"/>
      <c r="C88" s="51"/>
      <c r="D88" s="17">
        <v>9</v>
      </c>
      <c r="E88" s="26">
        <v>42649678</v>
      </c>
      <c r="F88" s="26">
        <v>33986710</v>
      </c>
      <c r="G88" s="26">
        <v>1.2548928150000001</v>
      </c>
      <c r="H88" s="26">
        <v>0.60565899999999995</v>
      </c>
      <c r="I88" s="19"/>
      <c r="J88" s="19"/>
      <c r="K88" s="19"/>
      <c r="L88" s="3"/>
      <c r="M88" s="3"/>
      <c r="N88" s="3"/>
    </row>
    <row r="89" spans="2:14" ht="15.75" customHeight="1" x14ac:dyDescent="0.2">
      <c r="B89" s="51"/>
      <c r="C89" s="53" t="s">
        <v>26</v>
      </c>
      <c r="D89" s="17">
        <v>1</v>
      </c>
      <c r="E89" s="27"/>
      <c r="F89" s="27"/>
      <c r="G89" s="27"/>
      <c r="H89" s="27"/>
      <c r="I89" s="18">
        <v>0.193463</v>
      </c>
      <c r="J89" s="18">
        <v>3.8025000000000003E-2</v>
      </c>
      <c r="K89" s="19"/>
      <c r="L89" s="3"/>
      <c r="M89" s="3"/>
      <c r="N89" s="3"/>
    </row>
    <row r="90" spans="2:14" ht="15.75" customHeight="1" x14ac:dyDescent="0.2">
      <c r="B90" s="51"/>
      <c r="C90" s="51"/>
      <c r="D90" s="17">
        <v>2</v>
      </c>
      <c r="E90" s="27"/>
      <c r="F90" s="27"/>
      <c r="G90" s="27"/>
      <c r="H90" s="27"/>
      <c r="I90" s="19"/>
      <c r="J90" s="19"/>
      <c r="K90" s="19"/>
      <c r="L90" s="3"/>
      <c r="M90" s="3"/>
      <c r="N90" s="3"/>
    </row>
    <row r="91" spans="2:14" ht="15.75" customHeight="1" x14ac:dyDescent="0.2">
      <c r="B91" s="51"/>
      <c r="C91" s="51"/>
      <c r="D91" s="17">
        <v>3</v>
      </c>
      <c r="E91" s="27"/>
      <c r="F91" s="27"/>
      <c r="G91" s="27"/>
      <c r="H91" s="27"/>
      <c r="I91" s="19"/>
      <c r="J91" s="19"/>
      <c r="K91" s="19"/>
      <c r="L91" s="3"/>
      <c r="M91" s="3"/>
      <c r="N91" s="3"/>
    </row>
    <row r="92" spans="2:14" ht="15.75" customHeight="1" x14ac:dyDescent="0.2">
      <c r="B92" s="51"/>
      <c r="C92" s="51"/>
      <c r="D92" s="17">
        <v>4</v>
      </c>
      <c r="E92" s="26">
        <v>7051115</v>
      </c>
      <c r="F92" s="26">
        <v>50105506</v>
      </c>
      <c r="G92" s="26">
        <v>0.14072535</v>
      </c>
      <c r="H92" s="26">
        <v>6.5847000000000003E-2</v>
      </c>
      <c r="I92" s="19"/>
      <c r="J92" s="19"/>
      <c r="K92" s="19"/>
      <c r="L92" s="3"/>
      <c r="M92" s="3"/>
      <c r="N92" s="3"/>
    </row>
    <row r="93" spans="2:14" ht="15.75" customHeight="1" x14ac:dyDescent="0.2">
      <c r="B93" s="51"/>
      <c r="C93" s="51"/>
      <c r="D93" s="17">
        <v>5</v>
      </c>
      <c r="E93" s="26">
        <v>24921652</v>
      </c>
      <c r="F93" s="26">
        <v>42480493</v>
      </c>
      <c r="G93" s="26">
        <v>0.58666108900000002</v>
      </c>
      <c r="H93" s="26">
        <v>0.27450400000000003</v>
      </c>
      <c r="I93" s="19"/>
      <c r="J93" s="19"/>
      <c r="K93" s="19"/>
      <c r="L93" s="3"/>
      <c r="M93" s="3"/>
      <c r="N93" s="3"/>
    </row>
    <row r="94" spans="2:14" ht="15.75" customHeight="1" x14ac:dyDescent="0.2">
      <c r="B94" s="51"/>
      <c r="C94" s="51"/>
      <c r="D94" s="17">
        <v>6</v>
      </c>
      <c r="E94" s="26">
        <v>17718582</v>
      </c>
      <c r="F94" s="26">
        <v>41866068</v>
      </c>
      <c r="G94" s="26">
        <v>0.42322060299999997</v>
      </c>
      <c r="H94" s="26">
        <v>0.19802900000000001</v>
      </c>
      <c r="I94" s="19"/>
      <c r="J94" s="19"/>
      <c r="K94" s="19"/>
      <c r="L94" s="3"/>
      <c r="M94" s="3"/>
      <c r="N94" s="3"/>
    </row>
    <row r="95" spans="2:14" ht="15.75" customHeight="1" x14ac:dyDescent="0.2">
      <c r="B95" s="51"/>
      <c r="C95" s="51"/>
      <c r="D95" s="17">
        <v>7</v>
      </c>
      <c r="E95" s="26">
        <v>8853735</v>
      </c>
      <c r="F95" s="26">
        <v>46314569</v>
      </c>
      <c r="G95" s="26">
        <v>0.19116522599999999</v>
      </c>
      <c r="H95" s="26">
        <v>9.2263999999999999E-2</v>
      </c>
      <c r="I95" s="19"/>
      <c r="J95" s="19"/>
      <c r="K95" s="19"/>
      <c r="L95" s="3"/>
      <c r="M95" s="3"/>
      <c r="N95" s="3"/>
    </row>
    <row r="96" spans="2:14" ht="15.75" customHeight="1" x14ac:dyDescent="0.2">
      <c r="B96" s="51"/>
      <c r="C96" s="51"/>
      <c r="D96" s="17">
        <v>8</v>
      </c>
      <c r="E96" s="26">
        <v>16573621</v>
      </c>
      <c r="F96" s="26">
        <v>30389635</v>
      </c>
      <c r="G96" s="26">
        <v>0.54537082599999998</v>
      </c>
      <c r="H96" s="26">
        <v>0.26321699999999998</v>
      </c>
      <c r="I96" s="19"/>
      <c r="J96" s="19"/>
      <c r="K96" s="19"/>
      <c r="L96" s="3"/>
      <c r="M96" s="3"/>
      <c r="N96" s="3"/>
    </row>
    <row r="97" spans="2:14" ht="15.75" customHeight="1" x14ac:dyDescent="0.2">
      <c r="B97" s="51"/>
      <c r="C97" s="51"/>
      <c r="D97" s="17">
        <v>9</v>
      </c>
      <c r="E97" s="26">
        <v>22207950</v>
      </c>
      <c r="F97" s="26">
        <v>40155773</v>
      </c>
      <c r="G97" s="26">
        <v>0.55304501699999997</v>
      </c>
      <c r="H97" s="26">
        <v>0.26692100000000002</v>
      </c>
      <c r="I97" s="19"/>
      <c r="J97" s="19"/>
      <c r="K97" s="19"/>
      <c r="L97" s="3"/>
      <c r="M97" s="3"/>
      <c r="N97" s="3"/>
    </row>
    <row r="98" spans="2:14" ht="15.75" customHeight="1" x14ac:dyDescent="0.2">
      <c r="B98" s="53" t="s">
        <v>46</v>
      </c>
      <c r="C98" s="53" t="s">
        <v>25</v>
      </c>
      <c r="D98" s="17">
        <v>1</v>
      </c>
      <c r="E98" s="26">
        <v>55854428</v>
      </c>
      <c r="F98" s="26">
        <v>40865709</v>
      </c>
      <c r="G98" s="26">
        <v>1.366779867</v>
      </c>
      <c r="H98" s="26">
        <v>0.87504700000000002</v>
      </c>
      <c r="I98" s="18">
        <v>1</v>
      </c>
      <c r="J98" s="18">
        <v>5.5319E-2</v>
      </c>
      <c r="K98" s="19"/>
      <c r="L98" s="3"/>
      <c r="M98" s="3"/>
      <c r="N98" s="3"/>
    </row>
    <row r="99" spans="2:14" ht="15.75" customHeight="1" x14ac:dyDescent="0.2">
      <c r="B99" s="51"/>
      <c r="C99" s="51"/>
      <c r="D99" s="17">
        <v>2</v>
      </c>
      <c r="E99" s="26">
        <v>38965237</v>
      </c>
      <c r="F99" s="26">
        <v>22033846</v>
      </c>
      <c r="G99" s="26">
        <v>1.7684264629999999</v>
      </c>
      <c r="H99" s="26">
        <v>1.1321909999999999</v>
      </c>
      <c r="I99" s="19"/>
      <c r="J99" s="19"/>
      <c r="K99" s="19"/>
      <c r="L99" s="3"/>
      <c r="M99" s="3"/>
      <c r="N99" s="3"/>
    </row>
    <row r="100" spans="2:14" ht="15.75" customHeight="1" x14ac:dyDescent="0.2">
      <c r="B100" s="51"/>
      <c r="C100" s="51"/>
      <c r="D100" s="17">
        <v>3</v>
      </c>
      <c r="E100" s="26">
        <v>54283518</v>
      </c>
      <c r="F100" s="26">
        <v>35007087</v>
      </c>
      <c r="G100" s="26">
        <v>1.5506436400000001</v>
      </c>
      <c r="H100" s="26">
        <v>0.992761</v>
      </c>
      <c r="I100" s="19"/>
      <c r="J100" s="19"/>
      <c r="K100" s="19"/>
      <c r="L100" s="3"/>
      <c r="M100" s="3"/>
      <c r="N100" s="3"/>
    </row>
    <row r="101" spans="2:14" ht="15.75" customHeight="1" x14ac:dyDescent="0.2">
      <c r="B101" s="51"/>
      <c r="C101" s="51"/>
      <c r="D101" s="17">
        <v>4</v>
      </c>
      <c r="E101" s="26">
        <v>31012605</v>
      </c>
      <c r="F101" s="26">
        <v>25180969</v>
      </c>
      <c r="G101" s="26">
        <v>1.2315890519999999</v>
      </c>
      <c r="H101" s="26">
        <v>0.88739999999999997</v>
      </c>
      <c r="I101" s="19"/>
      <c r="J101" s="19"/>
      <c r="K101" s="19"/>
      <c r="L101" s="3"/>
      <c r="M101" s="3"/>
      <c r="N101" s="3"/>
    </row>
    <row r="102" spans="2:14" ht="15.75" customHeight="1" x14ac:dyDescent="0.2">
      <c r="B102" s="51"/>
      <c r="C102" s="51"/>
      <c r="D102" s="17">
        <v>5</v>
      </c>
      <c r="E102" s="26">
        <v>34986333</v>
      </c>
      <c r="F102" s="26">
        <v>28856532</v>
      </c>
      <c r="G102" s="26">
        <v>1.2124233149999999</v>
      </c>
      <c r="H102" s="26">
        <v>0.87358999999999998</v>
      </c>
      <c r="I102" s="19"/>
      <c r="J102" s="19"/>
      <c r="K102" s="19"/>
      <c r="L102" s="3"/>
      <c r="M102" s="3"/>
      <c r="N102" s="3"/>
    </row>
    <row r="103" spans="2:14" ht="15.75" customHeight="1" x14ac:dyDescent="0.2">
      <c r="B103" s="51"/>
      <c r="C103" s="51"/>
      <c r="D103" s="17">
        <v>6</v>
      </c>
      <c r="E103" s="26">
        <v>47887161</v>
      </c>
      <c r="F103" s="26">
        <v>27848254</v>
      </c>
      <c r="G103" s="26">
        <v>1.7195749520000001</v>
      </c>
      <c r="H103" s="26">
        <v>1.2390099999999999</v>
      </c>
      <c r="I103" s="19"/>
      <c r="J103" s="19"/>
      <c r="K103" s="19"/>
      <c r="L103" s="3"/>
      <c r="M103" s="3"/>
      <c r="N103" s="3"/>
    </row>
    <row r="104" spans="2:14" ht="15.75" customHeight="1" x14ac:dyDescent="0.2">
      <c r="B104" s="51"/>
      <c r="C104" s="51"/>
      <c r="D104" s="17">
        <v>7</v>
      </c>
      <c r="E104" s="26">
        <v>25488706</v>
      </c>
      <c r="F104" s="26">
        <v>4191931</v>
      </c>
      <c r="G104" s="26">
        <v>6.0804209309999999</v>
      </c>
      <c r="H104" s="26">
        <v>0.75074600000000002</v>
      </c>
      <c r="I104" s="19"/>
      <c r="J104" s="19"/>
      <c r="K104" s="19"/>
      <c r="L104" s="3"/>
      <c r="M104" s="3"/>
      <c r="N104" s="3"/>
    </row>
    <row r="105" spans="2:14" ht="15.75" customHeight="1" x14ac:dyDescent="0.2">
      <c r="B105" s="51"/>
      <c r="C105" s="51"/>
      <c r="D105" s="17">
        <v>8</v>
      </c>
      <c r="E105" s="26">
        <v>29290975</v>
      </c>
      <c r="F105" s="26">
        <v>3042329</v>
      </c>
      <c r="G105" s="26">
        <v>9.6278135670000005</v>
      </c>
      <c r="H105" s="26">
        <v>1.1887399999999999</v>
      </c>
      <c r="I105" s="19"/>
      <c r="J105" s="19"/>
      <c r="K105" s="19"/>
      <c r="L105" s="3"/>
      <c r="M105" s="3"/>
      <c r="N105" s="3"/>
    </row>
    <row r="106" spans="2:14" ht="15.75" customHeight="1" x14ac:dyDescent="0.2">
      <c r="B106" s="51"/>
      <c r="C106" s="51"/>
      <c r="D106" s="17">
        <v>9</v>
      </c>
      <c r="E106" s="26">
        <v>39459801</v>
      </c>
      <c r="F106" s="26">
        <v>4594073</v>
      </c>
      <c r="G106" s="26">
        <v>8.5892842409999997</v>
      </c>
      <c r="H106" s="26">
        <v>1.060514</v>
      </c>
      <c r="I106" s="19"/>
      <c r="J106" s="19"/>
      <c r="K106" s="19"/>
      <c r="L106" s="3"/>
      <c r="M106" s="3"/>
      <c r="N106" s="3"/>
    </row>
    <row r="107" spans="2:14" ht="15.75" customHeight="1" x14ac:dyDescent="0.2">
      <c r="B107" s="51"/>
      <c r="C107" s="53" t="s">
        <v>26</v>
      </c>
      <c r="D107" s="17">
        <v>1</v>
      </c>
      <c r="E107" s="27"/>
      <c r="F107" s="27"/>
      <c r="G107" s="27"/>
      <c r="H107" s="27"/>
      <c r="I107" s="18">
        <v>0.204012</v>
      </c>
      <c r="J107" s="18">
        <v>2.7449999999999999E-2</v>
      </c>
      <c r="K107" s="19"/>
      <c r="L107" s="3"/>
      <c r="M107" s="3"/>
      <c r="N107" s="3"/>
    </row>
    <row r="108" spans="2:14" ht="15.75" customHeight="1" x14ac:dyDescent="0.2">
      <c r="B108" s="51"/>
      <c r="C108" s="51"/>
      <c r="D108" s="17">
        <v>2</v>
      </c>
      <c r="E108" s="27"/>
      <c r="F108" s="27"/>
      <c r="G108" s="27"/>
      <c r="H108" s="27"/>
      <c r="I108" s="19"/>
      <c r="J108" s="19"/>
      <c r="K108" s="19"/>
      <c r="L108" s="3"/>
      <c r="M108" s="3"/>
      <c r="N108" s="3"/>
    </row>
    <row r="109" spans="2:14" ht="15.75" customHeight="1" x14ac:dyDescent="0.2">
      <c r="B109" s="51"/>
      <c r="C109" s="51"/>
      <c r="D109" s="17">
        <v>3</v>
      </c>
      <c r="E109" s="27"/>
      <c r="F109" s="27"/>
      <c r="G109" s="27"/>
      <c r="H109" s="27"/>
      <c r="I109" s="19"/>
      <c r="J109" s="19"/>
      <c r="K109" s="19"/>
      <c r="L109" s="3"/>
      <c r="M109" s="3"/>
      <c r="N109" s="3"/>
    </row>
    <row r="110" spans="2:14" ht="15.75" customHeight="1" x14ac:dyDescent="0.2">
      <c r="B110" s="51"/>
      <c r="C110" s="51"/>
      <c r="D110" s="17">
        <v>4</v>
      </c>
      <c r="E110" s="26">
        <v>10075929</v>
      </c>
      <c r="F110" s="26">
        <v>28983386</v>
      </c>
      <c r="G110" s="26">
        <v>0.34764497799999999</v>
      </c>
      <c r="H110" s="26">
        <v>0.25048999999999999</v>
      </c>
      <c r="I110" s="19"/>
      <c r="J110" s="19"/>
      <c r="K110" s="19"/>
      <c r="L110" s="3"/>
      <c r="M110" s="3"/>
      <c r="N110" s="3"/>
    </row>
    <row r="111" spans="2:14" ht="15.75" customHeight="1" x14ac:dyDescent="0.2">
      <c r="B111" s="51"/>
      <c r="C111" s="51"/>
      <c r="D111" s="17">
        <v>5</v>
      </c>
      <c r="E111" s="26">
        <v>6189717</v>
      </c>
      <c r="F111" s="26">
        <v>14769987</v>
      </c>
      <c r="G111" s="26">
        <v>0.41907395600000003</v>
      </c>
      <c r="H111" s="26">
        <v>0.301956</v>
      </c>
      <c r="I111" s="19"/>
      <c r="J111" s="19"/>
      <c r="K111" s="19"/>
      <c r="L111" s="3"/>
      <c r="M111" s="3"/>
      <c r="N111" s="3"/>
    </row>
    <row r="112" spans="2:14" ht="15.75" customHeight="1" x14ac:dyDescent="0.2">
      <c r="B112" s="51"/>
      <c r="C112" s="51"/>
      <c r="D112" s="17">
        <v>6</v>
      </c>
      <c r="E112" s="26">
        <v>11668272</v>
      </c>
      <c r="F112" s="26">
        <v>36250909</v>
      </c>
      <c r="G112" s="26">
        <v>0.32187529199999998</v>
      </c>
      <c r="H112" s="26">
        <v>0.23192199999999999</v>
      </c>
      <c r="I112" s="19"/>
      <c r="J112" s="19"/>
      <c r="K112" s="19"/>
      <c r="L112" s="3"/>
      <c r="M112" s="3"/>
      <c r="N112" s="3"/>
    </row>
    <row r="113" spans="2:14" ht="15.75" customHeight="1" x14ac:dyDescent="0.2">
      <c r="B113" s="51"/>
      <c r="C113" s="51"/>
      <c r="D113" s="17">
        <v>7</v>
      </c>
      <c r="E113" s="26">
        <v>13757341</v>
      </c>
      <c r="F113" s="26">
        <v>11483155</v>
      </c>
      <c r="G113" s="26">
        <v>1.1980453900000001</v>
      </c>
      <c r="H113" s="26">
        <v>0.147922</v>
      </c>
      <c r="I113" s="19"/>
      <c r="J113" s="19"/>
      <c r="K113" s="19"/>
      <c r="L113" s="3"/>
      <c r="M113" s="3"/>
      <c r="N113" s="3"/>
    </row>
    <row r="114" spans="2:14" ht="15.75" customHeight="1" x14ac:dyDescent="0.2">
      <c r="B114" s="51"/>
      <c r="C114" s="51"/>
      <c r="D114" s="17">
        <v>8</v>
      </c>
      <c r="E114" s="26">
        <v>6116080</v>
      </c>
      <c r="F114" s="26">
        <v>5525965</v>
      </c>
      <c r="G114" s="26">
        <v>1.1067894330000001</v>
      </c>
      <c r="H114" s="26">
        <v>0.136655</v>
      </c>
      <c r="I114" s="19"/>
      <c r="J114" s="19"/>
      <c r="K114" s="19"/>
      <c r="L114" s="3"/>
      <c r="M114" s="3"/>
      <c r="N114" s="3"/>
    </row>
    <row r="115" spans="2:14" ht="15.75" customHeight="1" x14ac:dyDescent="0.2">
      <c r="B115" s="51"/>
      <c r="C115" s="51"/>
      <c r="D115" s="17">
        <v>9</v>
      </c>
      <c r="E115" s="26">
        <v>11332815</v>
      </c>
      <c r="F115" s="26">
        <v>9020018</v>
      </c>
      <c r="G115" s="26">
        <v>1.256407144</v>
      </c>
      <c r="H115" s="26">
        <v>0.15512799999999999</v>
      </c>
      <c r="I115" s="19"/>
      <c r="J115" s="19"/>
      <c r="K115" s="19"/>
      <c r="L115" s="3"/>
      <c r="M115" s="3"/>
      <c r="N115" s="3"/>
    </row>
    <row r="116" spans="2:14" ht="15.75" customHeight="1" x14ac:dyDescent="0.2">
      <c r="B116" s="53" t="s">
        <v>47</v>
      </c>
      <c r="C116" s="53" t="s">
        <v>25</v>
      </c>
      <c r="D116" s="17">
        <v>1</v>
      </c>
      <c r="E116" s="26">
        <v>10909562</v>
      </c>
      <c r="F116" s="26">
        <v>16703489</v>
      </c>
      <c r="G116" s="26">
        <v>0.65313073700000002</v>
      </c>
      <c r="H116" s="26">
        <v>0.69847599999999999</v>
      </c>
      <c r="I116" s="18">
        <v>1</v>
      </c>
      <c r="J116" s="18">
        <v>7.6101000000000002E-2</v>
      </c>
      <c r="K116" s="19"/>
      <c r="L116" s="3"/>
      <c r="M116" s="3"/>
      <c r="N116" s="3"/>
    </row>
    <row r="117" spans="2:14" ht="15.75" customHeight="1" x14ac:dyDescent="0.2">
      <c r="B117" s="51"/>
      <c r="C117" s="51"/>
      <c r="D117" s="17">
        <v>2</v>
      </c>
      <c r="E117" s="26">
        <v>14454521</v>
      </c>
      <c r="F117" s="26">
        <v>18023878</v>
      </c>
      <c r="G117" s="26">
        <v>0.80196507399999994</v>
      </c>
      <c r="H117" s="26">
        <v>0.85764399999999996</v>
      </c>
      <c r="I117" s="19"/>
      <c r="J117" s="19"/>
      <c r="K117" s="19"/>
      <c r="L117" s="3"/>
      <c r="M117" s="3"/>
      <c r="N117" s="3"/>
    </row>
    <row r="118" spans="2:14" ht="15.75" customHeight="1" x14ac:dyDescent="0.2">
      <c r="B118" s="51"/>
      <c r="C118" s="51"/>
      <c r="D118" s="17">
        <v>3</v>
      </c>
      <c r="E118" s="26">
        <v>24000849</v>
      </c>
      <c r="F118" s="26">
        <v>17776545</v>
      </c>
      <c r="G118" s="26">
        <v>1.3501414190000001</v>
      </c>
      <c r="H118" s="26">
        <v>1.4438789999999999</v>
      </c>
      <c r="I118" s="19"/>
      <c r="J118" s="19"/>
      <c r="K118" s="19"/>
      <c r="L118" s="3"/>
      <c r="M118" s="3"/>
      <c r="N118" s="3"/>
    </row>
    <row r="119" spans="2:14" ht="15.75" customHeight="1" x14ac:dyDescent="0.2">
      <c r="B119" s="51"/>
      <c r="C119" s="51"/>
      <c r="D119" s="17">
        <v>4</v>
      </c>
      <c r="E119" s="26">
        <v>29083167</v>
      </c>
      <c r="F119" s="26">
        <v>29501736</v>
      </c>
      <c r="G119" s="26">
        <v>0.98581205500000002</v>
      </c>
      <c r="H119" s="26">
        <v>0.86105100000000001</v>
      </c>
      <c r="I119" s="19"/>
      <c r="J119" s="19"/>
      <c r="K119" s="19"/>
      <c r="L119" s="3"/>
      <c r="M119" s="3"/>
      <c r="N119" s="3"/>
    </row>
    <row r="120" spans="2:14" ht="15.75" customHeight="1" x14ac:dyDescent="0.2">
      <c r="B120" s="51"/>
      <c r="C120" s="51"/>
      <c r="D120" s="17">
        <v>5</v>
      </c>
      <c r="E120" s="26">
        <v>25491708</v>
      </c>
      <c r="F120" s="26">
        <v>25041978</v>
      </c>
      <c r="G120" s="26">
        <v>1.017959047</v>
      </c>
      <c r="H120" s="26">
        <v>0.88912999999999998</v>
      </c>
      <c r="I120" s="19"/>
      <c r="J120" s="19"/>
      <c r="K120" s="19"/>
      <c r="L120" s="3"/>
      <c r="M120" s="3"/>
      <c r="N120" s="3"/>
    </row>
    <row r="121" spans="2:14" ht="15.75" customHeight="1" x14ac:dyDescent="0.2">
      <c r="B121" s="51"/>
      <c r="C121" s="51"/>
      <c r="D121" s="17">
        <v>6</v>
      </c>
      <c r="E121" s="26">
        <v>21897056</v>
      </c>
      <c r="F121" s="26">
        <v>15302895</v>
      </c>
      <c r="G121" s="26">
        <v>1.4309093610000001</v>
      </c>
      <c r="H121" s="26">
        <v>1.249819</v>
      </c>
      <c r="I121" s="19"/>
      <c r="J121" s="19"/>
      <c r="K121" s="19"/>
      <c r="L121" s="3"/>
      <c r="M121" s="3"/>
      <c r="N121" s="3"/>
    </row>
    <row r="122" spans="2:14" ht="15.75" customHeight="1" x14ac:dyDescent="0.2">
      <c r="B122" s="51"/>
      <c r="C122" s="51"/>
      <c r="D122" s="17">
        <v>7</v>
      </c>
      <c r="E122" s="26">
        <v>33095907</v>
      </c>
      <c r="F122" s="26">
        <v>6002585</v>
      </c>
      <c r="G122" s="26">
        <v>5.5136088570000004</v>
      </c>
      <c r="H122" s="26">
        <v>0.94730400000000003</v>
      </c>
      <c r="I122" s="19"/>
      <c r="J122" s="19"/>
      <c r="K122" s="19"/>
      <c r="L122" s="3"/>
      <c r="M122" s="3"/>
      <c r="N122" s="3"/>
    </row>
    <row r="123" spans="2:14" ht="15.75" customHeight="1" x14ac:dyDescent="0.2">
      <c r="B123" s="51"/>
      <c r="C123" s="51"/>
      <c r="D123" s="17">
        <v>8</v>
      </c>
      <c r="E123" s="26">
        <v>30889034</v>
      </c>
      <c r="F123" s="26">
        <v>5565568</v>
      </c>
      <c r="G123" s="26">
        <v>5.5500240649999997</v>
      </c>
      <c r="H123" s="26">
        <v>0.95356099999999999</v>
      </c>
      <c r="I123" s="19"/>
      <c r="J123" s="19"/>
      <c r="K123" s="19"/>
      <c r="L123" s="3"/>
      <c r="M123" s="3"/>
      <c r="N123" s="3"/>
    </row>
    <row r="124" spans="2:14" ht="15.75" customHeight="1" x14ac:dyDescent="0.2">
      <c r="B124" s="51"/>
      <c r="C124" s="51"/>
      <c r="D124" s="17">
        <v>9</v>
      </c>
      <c r="E124" s="26">
        <v>32134364</v>
      </c>
      <c r="F124" s="26">
        <v>5023108</v>
      </c>
      <c r="G124" s="26">
        <v>6.3973066599999999</v>
      </c>
      <c r="H124" s="26">
        <v>1.0991340000000001</v>
      </c>
      <c r="I124" s="19"/>
      <c r="J124" s="19"/>
      <c r="K124" s="19"/>
      <c r="L124" s="3"/>
      <c r="M124" s="3"/>
      <c r="N124" s="3"/>
    </row>
    <row r="125" spans="2:14" ht="15.75" customHeight="1" x14ac:dyDescent="0.2">
      <c r="B125" s="51"/>
      <c r="C125" s="53" t="s">
        <v>26</v>
      </c>
      <c r="D125" s="17">
        <v>1</v>
      </c>
      <c r="E125" s="27"/>
      <c r="F125" s="27"/>
      <c r="G125" s="27"/>
      <c r="H125" s="27"/>
      <c r="I125" s="18">
        <v>0.23782600000000001</v>
      </c>
      <c r="J125" s="18">
        <v>2.1132999999999999E-2</v>
      </c>
      <c r="K125" s="19"/>
      <c r="L125" s="3"/>
      <c r="M125" s="3"/>
      <c r="N125" s="3"/>
    </row>
    <row r="126" spans="2:14" ht="15.75" customHeight="1" x14ac:dyDescent="0.2">
      <c r="B126" s="51"/>
      <c r="C126" s="51"/>
      <c r="D126" s="17">
        <v>2</v>
      </c>
      <c r="E126" s="27"/>
      <c r="F126" s="27"/>
      <c r="G126" s="27"/>
      <c r="H126" s="27"/>
      <c r="K126" s="19"/>
      <c r="L126" s="3"/>
      <c r="M126" s="3"/>
      <c r="N126" s="3"/>
    </row>
    <row r="127" spans="2:14" ht="15.75" customHeight="1" x14ac:dyDescent="0.2">
      <c r="B127" s="51"/>
      <c r="C127" s="51"/>
      <c r="D127" s="17">
        <v>3</v>
      </c>
      <c r="E127" s="27"/>
      <c r="F127" s="27"/>
      <c r="G127" s="27"/>
      <c r="H127" s="27"/>
      <c r="K127" s="19"/>
      <c r="L127" s="3"/>
      <c r="M127" s="3"/>
      <c r="N127" s="3"/>
    </row>
    <row r="128" spans="2:14" ht="15.75" customHeight="1" x14ac:dyDescent="0.2">
      <c r="B128" s="51"/>
      <c r="C128" s="51"/>
      <c r="D128" s="17">
        <v>4</v>
      </c>
      <c r="E128" s="26">
        <v>7977228</v>
      </c>
      <c r="F128" s="26">
        <v>24653828</v>
      </c>
      <c r="G128" s="26">
        <v>0.32356955300000001</v>
      </c>
      <c r="H128" s="26">
        <v>0.28261999999999998</v>
      </c>
      <c r="K128" s="19"/>
      <c r="L128" s="3"/>
      <c r="M128" s="3"/>
      <c r="N128" s="3"/>
    </row>
    <row r="129" spans="2:14" ht="15.75" customHeight="1" x14ac:dyDescent="0.2">
      <c r="B129" s="51"/>
      <c r="C129" s="51"/>
      <c r="D129" s="17">
        <v>5</v>
      </c>
      <c r="E129" s="26">
        <v>7422986</v>
      </c>
      <c r="F129" s="26">
        <v>27617947</v>
      </c>
      <c r="G129" s="26">
        <v>0.26877398699999999</v>
      </c>
      <c r="H129" s="26">
        <v>0.234759</v>
      </c>
      <c r="K129" s="19"/>
      <c r="L129" s="3"/>
      <c r="M129" s="3"/>
      <c r="N129" s="3"/>
    </row>
    <row r="130" spans="2:14" ht="15.75" customHeight="1" x14ac:dyDescent="0.2">
      <c r="B130" s="51"/>
      <c r="C130" s="51"/>
      <c r="D130" s="17">
        <v>6</v>
      </c>
      <c r="E130" s="26">
        <v>4071914</v>
      </c>
      <c r="F130" s="26">
        <v>24036415</v>
      </c>
      <c r="G130" s="26">
        <v>0.16940603300000001</v>
      </c>
      <c r="H130" s="26">
        <v>0.14796699999999999</v>
      </c>
      <c r="K130" s="19"/>
      <c r="L130" s="3"/>
      <c r="M130" s="3"/>
      <c r="N130" s="3"/>
    </row>
    <row r="131" spans="2:14" ht="15.75" customHeight="1" x14ac:dyDescent="0.2">
      <c r="B131" s="51"/>
      <c r="C131" s="51"/>
      <c r="D131" s="17">
        <v>7</v>
      </c>
      <c r="E131" s="26">
        <v>12259343</v>
      </c>
      <c r="F131" s="26">
        <v>7888669</v>
      </c>
      <c r="G131" s="26">
        <v>1.5540445140000001</v>
      </c>
      <c r="H131" s="26">
        <v>0.26700400000000002</v>
      </c>
      <c r="K131" s="19"/>
      <c r="L131" s="3"/>
      <c r="M131" s="3"/>
      <c r="N131" s="3"/>
    </row>
    <row r="132" spans="2:14" ht="15.75" customHeight="1" x14ac:dyDescent="0.2">
      <c r="B132" s="51"/>
      <c r="C132" s="51"/>
      <c r="D132" s="17">
        <v>8</v>
      </c>
      <c r="E132" s="26">
        <v>11250655</v>
      </c>
      <c r="F132" s="26">
        <v>9050932</v>
      </c>
      <c r="G132" s="26">
        <v>1.2430383890000001</v>
      </c>
      <c r="H132" s="26">
        <v>0.21356900000000001</v>
      </c>
      <c r="K132" s="19"/>
      <c r="L132" s="3"/>
      <c r="M132" s="3"/>
      <c r="N132" s="3"/>
    </row>
    <row r="133" spans="2:14" ht="15.75" customHeight="1" x14ac:dyDescent="0.2">
      <c r="B133" s="51"/>
      <c r="C133" s="51"/>
      <c r="D133" s="17">
        <v>9</v>
      </c>
      <c r="E133" s="26">
        <v>9603295</v>
      </c>
      <c r="F133" s="26">
        <v>5870907</v>
      </c>
      <c r="G133" s="26">
        <v>1.6357429960000001</v>
      </c>
      <c r="H133" s="26">
        <v>0.28104000000000001</v>
      </c>
      <c r="K133" s="19"/>
      <c r="L133" s="3"/>
      <c r="M133" s="3"/>
      <c r="N133" s="3"/>
    </row>
    <row r="134" spans="2:14" ht="15.75" customHeight="1" x14ac:dyDescent="0.2">
      <c r="B134" s="28"/>
      <c r="C134" s="28"/>
      <c r="D134" s="17"/>
      <c r="E134" s="26"/>
      <c r="F134" s="26"/>
      <c r="G134" s="26"/>
      <c r="H134" s="26"/>
      <c r="I134" s="18"/>
      <c r="J134" s="18"/>
      <c r="K134" s="19"/>
      <c r="L134" s="3"/>
      <c r="M134" s="3"/>
      <c r="N134" s="3"/>
    </row>
    <row r="135" spans="2:14" ht="15.75" customHeight="1" x14ac:dyDescent="0.2">
      <c r="B135" s="28"/>
      <c r="C135" s="28"/>
      <c r="D135" s="17"/>
      <c r="E135" s="26"/>
      <c r="F135" s="26"/>
      <c r="G135" s="26"/>
      <c r="H135" s="26"/>
      <c r="I135" s="19"/>
      <c r="J135" s="19"/>
      <c r="K135" s="19"/>
      <c r="L135" s="3"/>
      <c r="M135" s="3"/>
      <c r="N135" s="3"/>
    </row>
    <row r="136" spans="2:14" ht="15.75" customHeight="1" x14ac:dyDescent="0.2">
      <c r="B136" s="28"/>
      <c r="C136" s="28"/>
      <c r="D136" s="17"/>
      <c r="E136" s="26"/>
      <c r="F136" s="26"/>
      <c r="G136" s="26"/>
      <c r="H136" s="26"/>
      <c r="I136" s="19"/>
      <c r="J136" s="19"/>
      <c r="K136" s="19"/>
      <c r="L136" s="3"/>
      <c r="M136" s="3"/>
      <c r="N136" s="3"/>
    </row>
    <row r="137" spans="2:14" ht="15.75" customHeight="1" x14ac:dyDescent="0.2">
      <c r="B137" s="28"/>
      <c r="C137" s="28"/>
      <c r="D137" s="17"/>
      <c r="E137" s="26"/>
      <c r="F137" s="26"/>
      <c r="G137" s="26"/>
      <c r="H137" s="26"/>
      <c r="I137" s="19"/>
      <c r="J137" s="19"/>
      <c r="K137" s="19"/>
      <c r="L137" s="3"/>
      <c r="M137" s="3"/>
      <c r="N137" s="3"/>
    </row>
    <row r="138" spans="2:14" ht="15.75" customHeight="1" x14ac:dyDescent="0.2">
      <c r="B138" s="28"/>
      <c r="C138" s="28"/>
      <c r="D138" s="17"/>
      <c r="E138" s="26"/>
      <c r="F138" s="26"/>
      <c r="G138" s="26"/>
      <c r="H138" s="26"/>
      <c r="I138" s="19"/>
      <c r="J138" s="19"/>
      <c r="K138" s="19"/>
      <c r="L138" s="3"/>
      <c r="M138" s="3"/>
      <c r="N138" s="3"/>
    </row>
    <row r="139" spans="2:14" ht="15.75" customHeight="1" x14ac:dyDescent="0.2">
      <c r="B139" s="28"/>
      <c r="C139" s="28"/>
      <c r="D139" s="17"/>
      <c r="E139" s="26"/>
      <c r="F139" s="26"/>
      <c r="G139" s="26"/>
      <c r="H139" s="26"/>
      <c r="I139" s="19"/>
      <c r="J139" s="19"/>
      <c r="K139" s="19"/>
      <c r="L139" s="3"/>
      <c r="M139" s="3"/>
      <c r="N139" s="3"/>
    </row>
    <row r="140" spans="2:14" ht="15.75" customHeight="1" x14ac:dyDescent="0.2">
      <c r="B140" s="28"/>
      <c r="C140" s="28"/>
      <c r="D140" s="17"/>
      <c r="E140" s="26"/>
      <c r="F140" s="26"/>
      <c r="G140" s="26"/>
      <c r="H140" s="26"/>
      <c r="I140" s="19"/>
      <c r="J140" s="19"/>
      <c r="K140" s="19"/>
      <c r="L140" s="3"/>
      <c r="M140" s="3"/>
      <c r="N140" s="3"/>
    </row>
    <row r="141" spans="2:14" ht="15.75" customHeight="1" x14ac:dyDescent="0.2">
      <c r="B141" s="28"/>
      <c r="C141" s="28"/>
      <c r="D141" s="17"/>
      <c r="E141" s="26"/>
      <c r="F141" s="26"/>
      <c r="G141" s="26"/>
      <c r="H141" s="26"/>
      <c r="I141" s="19"/>
      <c r="J141" s="19"/>
      <c r="K141" s="19"/>
      <c r="L141" s="3"/>
      <c r="M141" s="3"/>
      <c r="N141" s="3"/>
    </row>
    <row r="142" spans="2:14" ht="15.75" customHeight="1" x14ac:dyDescent="0.2">
      <c r="B142" s="28"/>
      <c r="C142" s="28"/>
      <c r="D142" s="17"/>
      <c r="E142" s="26"/>
      <c r="F142" s="26"/>
      <c r="G142" s="26"/>
      <c r="H142" s="26"/>
      <c r="I142" s="19"/>
      <c r="J142" s="19"/>
      <c r="K142" s="19"/>
      <c r="L142" s="3"/>
      <c r="M142" s="3"/>
      <c r="N142" s="3"/>
    </row>
    <row r="143" spans="2:14" ht="15.75" customHeight="1" x14ac:dyDescent="0.2">
      <c r="K143" s="19"/>
      <c r="L143" s="3"/>
      <c r="M143" s="3"/>
      <c r="N143" s="3"/>
    </row>
    <row r="144" spans="2:14" ht="15.75" customHeight="1" x14ac:dyDescent="0.2">
      <c r="K144" s="19"/>
      <c r="L144" s="3"/>
      <c r="M144" s="3"/>
      <c r="N144" s="3"/>
    </row>
    <row r="145" spans="11:14" ht="15.75" customHeight="1" x14ac:dyDescent="0.2">
      <c r="K145" s="19"/>
      <c r="L145" s="3"/>
      <c r="M145" s="3"/>
      <c r="N145" s="3"/>
    </row>
    <row r="146" spans="11:14" ht="15.75" customHeight="1" x14ac:dyDescent="0.2">
      <c r="K146" s="19"/>
      <c r="L146" s="3"/>
      <c r="M146" s="3"/>
      <c r="N146" s="3"/>
    </row>
    <row r="147" spans="11:14" ht="15.75" customHeight="1" x14ac:dyDescent="0.2">
      <c r="K147" s="19"/>
      <c r="L147" s="3"/>
      <c r="M147" s="3"/>
      <c r="N147" s="3"/>
    </row>
    <row r="148" spans="11:14" ht="15.75" customHeight="1" x14ac:dyDescent="0.2">
      <c r="K148" s="19"/>
      <c r="L148" s="3"/>
      <c r="M148" s="3"/>
      <c r="N148" s="3"/>
    </row>
    <row r="149" spans="11:14" ht="15.75" customHeight="1" x14ac:dyDescent="0.2">
      <c r="K149" s="19"/>
      <c r="L149" s="3"/>
      <c r="M149" s="3"/>
      <c r="N149" s="3"/>
    </row>
    <row r="150" spans="11:14" ht="15.75" customHeight="1" x14ac:dyDescent="0.2">
      <c r="K150" s="19"/>
      <c r="L150" s="3"/>
      <c r="M150" s="3"/>
      <c r="N150" s="3"/>
    </row>
    <row r="151" spans="11:14" ht="15.75" customHeight="1" x14ac:dyDescent="0.2">
      <c r="K151" s="19"/>
      <c r="L151" s="3"/>
      <c r="M151" s="3"/>
      <c r="N151" s="3"/>
    </row>
    <row r="152" spans="11:14" ht="15.75" customHeight="1" x14ac:dyDescent="0.2">
      <c r="K152" s="19"/>
      <c r="L152" s="3"/>
      <c r="M152" s="3"/>
      <c r="N152" s="3"/>
    </row>
    <row r="153" spans="11:14" ht="15.75" customHeight="1" x14ac:dyDescent="0.2">
      <c r="K153" s="19"/>
      <c r="L153" s="3"/>
      <c r="M153" s="3"/>
      <c r="N153" s="3"/>
    </row>
    <row r="154" spans="11:14" ht="15.75" customHeight="1" x14ac:dyDescent="0.2">
      <c r="K154" s="19"/>
      <c r="L154" s="3"/>
      <c r="M154" s="3"/>
      <c r="N154" s="3"/>
    </row>
    <row r="155" spans="11:14" ht="15.75" customHeight="1" x14ac:dyDescent="0.2">
      <c r="K155" s="19"/>
      <c r="L155" s="3"/>
      <c r="M155" s="3"/>
      <c r="N155" s="3"/>
    </row>
    <row r="156" spans="11:14" ht="15.75" customHeight="1" x14ac:dyDescent="0.2">
      <c r="K156" s="19"/>
      <c r="L156" s="3"/>
      <c r="M156" s="3"/>
      <c r="N156" s="3"/>
    </row>
    <row r="157" spans="11:14" ht="15.75" customHeight="1" x14ac:dyDescent="0.2">
      <c r="K157" s="19"/>
      <c r="L157" s="3"/>
      <c r="M157" s="3"/>
      <c r="N157" s="3"/>
    </row>
    <row r="158" spans="11:14" ht="15.75" customHeight="1" x14ac:dyDescent="0.2">
      <c r="K158" s="19"/>
      <c r="L158" s="3"/>
      <c r="M158" s="3"/>
      <c r="N158" s="3"/>
    </row>
    <row r="159" spans="11:14" ht="15.75" customHeight="1" x14ac:dyDescent="0.2">
      <c r="K159" s="19"/>
      <c r="L159" s="3"/>
      <c r="M159" s="3"/>
      <c r="N159" s="3"/>
    </row>
    <row r="160" spans="11:14" ht="15.75" customHeight="1" x14ac:dyDescent="0.2">
      <c r="K160" s="19"/>
      <c r="L160" s="3"/>
      <c r="M160" s="3"/>
      <c r="N160" s="3"/>
    </row>
    <row r="161" spans="2:14" ht="15.75" customHeight="1" x14ac:dyDescent="0.2">
      <c r="B161" s="28"/>
      <c r="C161" s="57"/>
      <c r="D161" s="17"/>
      <c r="E161" s="26"/>
      <c r="F161" s="26"/>
      <c r="G161" s="26"/>
      <c r="H161" s="26"/>
      <c r="I161" s="18"/>
      <c r="J161" s="18"/>
      <c r="K161" s="19"/>
      <c r="L161" s="3"/>
      <c r="M161" s="3"/>
      <c r="N161" s="3"/>
    </row>
    <row r="162" spans="2:14" ht="15.75" customHeight="1" x14ac:dyDescent="0.2">
      <c r="B162" s="28"/>
      <c r="C162" s="51"/>
      <c r="D162" s="17"/>
      <c r="E162" s="26"/>
      <c r="F162" s="26"/>
      <c r="G162" s="26"/>
      <c r="H162" s="26"/>
      <c r="I162" s="19"/>
      <c r="J162" s="19"/>
      <c r="K162" s="19"/>
      <c r="L162" s="3"/>
      <c r="M162" s="3"/>
      <c r="N162" s="3"/>
    </row>
    <row r="163" spans="2:14" ht="15.75" customHeight="1" x14ac:dyDescent="0.2">
      <c r="B163" s="28"/>
      <c r="C163" s="51"/>
      <c r="D163" s="17"/>
      <c r="E163" s="27"/>
      <c r="F163" s="27"/>
      <c r="G163" s="27"/>
      <c r="H163" s="27"/>
      <c r="I163" s="19"/>
      <c r="J163" s="19"/>
      <c r="K163" s="19"/>
      <c r="L163" s="3"/>
      <c r="M163" s="3"/>
      <c r="N163" s="3"/>
    </row>
    <row r="164" spans="2:14" ht="15.75" customHeight="1" x14ac:dyDescent="0.2">
      <c r="B164" s="28"/>
      <c r="C164" s="51"/>
      <c r="D164" s="17"/>
      <c r="E164" s="26"/>
      <c r="F164" s="26"/>
      <c r="G164" s="26"/>
      <c r="H164" s="26"/>
      <c r="I164" s="19"/>
      <c r="J164" s="19"/>
      <c r="K164" s="19"/>
      <c r="L164" s="3"/>
      <c r="M164" s="3"/>
      <c r="N164" s="3"/>
    </row>
    <row r="165" spans="2:14" ht="15.75" customHeight="1" x14ac:dyDescent="0.2">
      <c r="B165" s="28"/>
      <c r="C165" s="51"/>
      <c r="D165" s="17"/>
      <c r="E165" s="26"/>
      <c r="F165" s="26"/>
      <c r="G165" s="26"/>
      <c r="H165" s="26"/>
      <c r="I165" s="19"/>
      <c r="J165" s="19"/>
      <c r="K165" s="19"/>
      <c r="L165" s="3"/>
      <c r="M165" s="3"/>
      <c r="N165" s="3"/>
    </row>
    <row r="166" spans="2:14" ht="15.75" customHeight="1" x14ac:dyDescent="0.2">
      <c r="B166" s="28"/>
      <c r="C166" s="51"/>
      <c r="D166" s="17"/>
      <c r="E166" s="26"/>
      <c r="F166" s="26"/>
      <c r="G166" s="26"/>
      <c r="H166" s="26"/>
      <c r="I166" s="19"/>
      <c r="J166" s="19"/>
      <c r="K166" s="19"/>
      <c r="L166" s="3"/>
      <c r="M166" s="3"/>
      <c r="N166" s="3"/>
    </row>
    <row r="167" spans="2:14" ht="15.75" customHeight="1" x14ac:dyDescent="0.2">
      <c r="B167" s="28"/>
      <c r="C167" s="51"/>
      <c r="D167" s="17"/>
      <c r="E167" s="26"/>
      <c r="F167" s="26"/>
      <c r="G167" s="26"/>
      <c r="H167" s="26"/>
      <c r="I167" s="19"/>
      <c r="J167" s="19"/>
      <c r="K167" s="19"/>
      <c r="L167" s="3"/>
      <c r="M167" s="3"/>
      <c r="N167" s="3"/>
    </row>
    <row r="168" spans="2:14" ht="15.75" customHeight="1" x14ac:dyDescent="0.2">
      <c r="B168" s="28"/>
      <c r="C168" s="51"/>
      <c r="D168" s="17"/>
      <c r="E168" s="26"/>
      <c r="F168" s="26"/>
      <c r="G168" s="26"/>
      <c r="H168" s="26"/>
      <c r="I168" s="19"/>
      <c r="J168" s="19"/>
      <c r="K168" s="19"/>
      <c r="L168" s="3"/>
      <c r="M168" s="3"/>
      <c r="N168" s="3"/>
    </row>
    <row r="169" spans="2:14" ht="15.75" customHeight="1" x14ac:dyDescent="0.2">
      <c r="B169" s="28"/>
      <c r="C169" s="51"/>
      <c r="D169" s="17"/>
      <c r="E169" s="26"/>
      <c r="F169" s="26"/>
      <c r="G169" s="26"/>
      <c r="H169" s="26"/>
      <c r="I169" s="19"/>
      <c r="J169" s="19"/>
      <c r="K169" s="19"/>
      <c r="L169" s="3"/>
      <c r="M169" s="3"/>
      <c r="N169" s="3"/>
    </row>
    <row r="170" spans="2:14" ht="15.7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5.7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5.7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5.7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5.7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ht="15.7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ht="15.7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ht="15.7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ht="15.7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ht="15.7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ht="15.7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ht="15.7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ht="15.7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ht="15.7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ht="15.7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ht="15.7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ht="15.7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ht="15.7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ht="15.7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ht="15.7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ht="15.7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ht="15.7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ht="15.7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ht="15.7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ht="15.7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ht="15.7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ht="15.7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ht="15.7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ht="15.7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ht="15.7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ht="15.7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ht="15.7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ht="15.7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ht="15.7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ht="15.7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ht="15.7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ht="15.7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ht="15.7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ht="15.7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ht="15.7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ht="15.7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ht="15.7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ht="15.7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ht="15.7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ht="15.7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ht="15.7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ht="15.7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ht="15.7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ht="15.7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ht="15.75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ht="15.75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ht="15.7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ht="15.75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ht="15.75" customHeigh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ht="15.75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ht="15.75" customHeigh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ht="15.75" customHeigh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ht="15.75" customHeigh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ht="15.75" customHeigh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ht="15.75" customHeigh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ht="15.75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ht="15.7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ht="15.7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ht="15.7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ht="15.7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ht="15.7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ht="15.7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ht="15.7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ht="15.7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ht="15.7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ht="15.7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ht="15.7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ht="15.7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ht="15.7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ht="15.7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ht="15.7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ht="15.7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ht="15.7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ht="15.7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ht="15.7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ht="15.7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ht="15.7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ht="15.7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ht="15.7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ht="15.75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ht="15.75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ht="15.75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ht="15.75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ht="15.75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ht="15.75" customHeigh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ht="15.75" customHeigh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ht="15.75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ht="15.75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ht="15.75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ht="15.75" customHeigh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ht="15.75" customHeigh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ht="15.75" customHeigh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ht="15.75" customHeigh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ht="15.75" customHeigh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ht="15.75" customHeigh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ht="15.75" customHeigh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ht="15.75" customHeigh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ht="15.75" customHeigh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ht="15.75" customHeigh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ht="15.75" customHeigh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ht="15.75" customHeigh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ht="15.75" customHeigh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ht="15.75" customHeigh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ht="15.75" customHeigh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ht="15.75" customHeigh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ht="15.75" customHeigh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ht="15.75" customHeigh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ht="15.75" customHeigh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ht="15.75" customHeigh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ht="15.75" customHeigh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ht="15.75" customHeigh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ht="15.75" customHeigh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ht="15.75" customHeigh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ht="15.75" customHeigh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ht="15.75" customHeigh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ht="15.75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ht="15.75" customHeigh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ht="15.75" customHeigh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ht="15.75" customHeigh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ht="15.75" customHeigh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ht="15.75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ht="15.75" customHeigh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ht="15.75" customHeigh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ht="15.75" customHeigh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ht="15.75" customHeigh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ht="15.75" customHeigh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ht="15.75" customHeigh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ht="15.75" customHeigh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ht="15.75" customHeigh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ht="15.75" customHeigh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ht="15.75" customHeigh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ht="15.75" customHeigh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ht="15.75" customHeigh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ht="15.75" customHeigh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ht="15.75" customHeigh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ht="15.75" customHeigh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ht="15.75" customHeigh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ht="15.75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ht="15.75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ht="15.75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ht="15.7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ht="15.7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ht="15.75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ht="15.7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ht="15.75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ht="15.75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ht="15.7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ht="15.7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ht="15.7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ht="15.7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ht="15.7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ht="15.7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ht="15.7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ht="15.7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ht="15.7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ht="15.75" customHeigh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ht="15.75" customHeigh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ht="15.75" customHeigh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ht="15.75" customHeigh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ht="15.75" customHeigh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ht="15.75" customHeigh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ht="15.75" customHeigh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ht="15.75" customHeigh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ht="15.75" customHeigh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ht="15.75" customHeigh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ht="15.75" customHeigh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ht="15.75" customHeigh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ht="15.75" customHeigh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ht="15.75" customHeigh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ht="15.75" customHeigh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ht="15.75" customHeigh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ht="15.75" customHeight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ht="15.75" customHeight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ht="15.75" customHeight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ht="15.75" customHeight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ht="15.75" customHeight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ht="15.75" customHeight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ht="15.75" customHeight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ht="15.75" customHeight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ht="15.75" customHeight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ht="15.75" customHeight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ht="15.75" customHeight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ht="15.75" customHeight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ht="15.75" customHeight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ht="15.75" customHeight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ht="15.75" customHeight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ht="15.75" customHeight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ht="15.75" customHeight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ht="15.75" customHeight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ht="15.75" customHeight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ht="15.75" customHeight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ht="15.75" customHeight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ht="15.75" customHeight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ht="15.75" customHeight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ht="15.75" customHeight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ht="15.75" customHeight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ht="15.75" customHeight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ht="15.75" customHeight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ht="15.75" customHeight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ht="15.75" customHeight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ht="15.75" customHeight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ht="15.75" customHeight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ht="15.75" customHeight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ht="15.75" customHeight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ht="15.75" customHeight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ht="15.75" customHeight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ht="15.75" customHeight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ht="15.75" customHeight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ht="15.75" customHeight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ht="15.75" customHeight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ht="15.75" customHeight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ht="15.75" customHeight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ht="15.75" customHeight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ht="15.75" customHeight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ht="15.75" customHeight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ht="15.75" customHeight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ht="15.75" customHeight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ht="15.75" customHeight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ht="15.75" customHeight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ht="15.75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ht="15.75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ht="15.75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ht="15.75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ht="15.75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ht="15.75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ht="15.75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ht="15.75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ht="15.75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ht="15.75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ht="15.75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ht="15.75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ht="15.75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ht="15.75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ht="15.75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ht="15.75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ht="15.75" customHeight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ht="15.75" customHeight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ht="15.75" customHeight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ht="15.75" customHeight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ht="15.75" customHeight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ht="15.75" customHeight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ht="15.75" customHeight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ht="15.75" customHeight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ht="15.75" customHeight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ht="15.75" customHeight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ht="15.75" customHeight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ht="15.75" customHeight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ht="15.75" customHeight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ht="15.75" customHeight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ht="15.75" customHeight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ht="15.75" customHeight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ht="15.75" customHeight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ht="15.75" customHeight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ht="15.75" customHeight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ht="15.75" customHeight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ht="15.75" customHeight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ht="15.75" customHeight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ht="15.75" customHeight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ht="15.75" customHeight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ht="15.75" customHeight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ht="15.75" customHeight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ht="15.75" customHeight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ht="15.75" customHeight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ht="15.75" customHeight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ht="15.75" customHeight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ht="15.75" customHeight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ht="15.75" customHeight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ht="15.75" customHeight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ht="15.75" customHeight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ht="15.75" customHeight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ht="15.75" customHeight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ht="15.75" customHeight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ht="15.75" customHeight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ht="15.75" customHeight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ht="15.75" customHeight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ht="15.75" customHeight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ht="15.75" customHeight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ht="15.75" customHeight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ht="15.75" customHeight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ht="15.75" customHeight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ht="15.75" customHeight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ht="15.75" customHeight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ht="15.75" customHeight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ht="15.75" customHeight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ht="15.75" customHeight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ht="15.75" customHeight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ht="15.75" customHeight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ht="15.75" customHeight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ht="15.75" customHeight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ht="15.75" customHeight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ht="15.75" customHeight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ht="15.75" customHeight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ht="15.75" customHeight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ht="15.75" customHeight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ht="15.75" customHeight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ht="15.75" customHeight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ht="15.75" customHeight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ht="15.75" customHeight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ht="15.75" customHeight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ht="15.75" customHeight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ht="15.75" customHeight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ht="15.75" customHeight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ht="15.75" customHeight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ht="15.75" customHeight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ht="15.75" customHeight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ht="15.75" customHeight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ht="15.75" customHeight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ht="15.75" customHeight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ht="15.75" customHeight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ht="15.75" customHeight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ht="15.75" customHeight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ht="15.75" customHeight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ht="15.75" customHeight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ht="15.75" customHeight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ht="15.75" customHeight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ht="15.75" customHeight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ht="15.75" customHeight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ht="15.75" customHeight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ht="15.75" customHeight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ht="15.75" customHeight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ht="15.75" customHeight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ht="15.75" customHeight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ht="15.75" customHeight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ht="15.75" customHeight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ht="15.75" customHeight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ht="15.7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ht="15.7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ht="15.7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ht="15.7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ht="15.7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ht="15.7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ht="15.7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ht="15.7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ht="15.7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ht="15.7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ht="15.7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ht="15.7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ht="15.7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ht="15.7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ht="15.7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ht="15.7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ht="15.7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ht="15.7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ht="15.7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ht="15.7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ht="15.7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ht="15.7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ht="15.7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ht="15.7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ht="15.7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ht="15.7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ht="15.7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ht="15.7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ht="15.7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ht="15.7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ht="15.7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ht="15.7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ht="15.7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ht="15.7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ht="15.7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ht="15.7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ht="15.7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ht="15.7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ht="15.7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ht="15.7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ht="15.7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ht="15.7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ht="15.7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ht="15.7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ht="15.7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ht="15.7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ht="15.7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ht="15.7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ht="15.7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ht="15.7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ht="15.75" customHeight="1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ht="15.75" customHeight="1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ht="15.75" customHeight="1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ht="15.75" customHeight="1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ht="15.75" customHeight="1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ht="15.75" customHeight="1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ht="15.75" customHeight="1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ht="15.75" customHeight="1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ht="15.75" customHeight="1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ht="15.75" customHeight="1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ht="15.75" customHeight="1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ht="15.75" customHeight="1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ht="15.75" customHeight="1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ht="15.75" customHeight="1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ht="15.75" customHeight="1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ht="15.75" customHeight="1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ht="15.75" customHeight="1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ht="15.75" customHeight="1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ht="15.75" customHeight="1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ht="15.75" customHeight="1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ht="15.75" customHeight="1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ht="15.75" customHeight="1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ht="15.75" customHeight="1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ht="15.75" customHeight="1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ht="15.75" customHeight="1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ht="15.75" customHeight="1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ht="15.75" customHeight="1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ht="15.75" customHeight="1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ht="15.75" customHeight="1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ht="15.75" customHeight="1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ht="15.75" customHeight="1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ht="15.75" customHeight="1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ht="15.75" customHeight="1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ht="15.75" customHeight="1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ht="15.75" customHeight="1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ht="15.75" customHeight="1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ht="15.75" customHeight="1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ht="15.75" customHeight="1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ht="15.75" customHeight="1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ht="15.75" customHeight="1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ht="15.75" customHeight="1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ht="15.75" customHeight="1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ht="15.75" customHeight="1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ht="15.75" customHeight="1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ht="15.75" customHeight="1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ht="15.75" customHeight="1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ht="15.75" customHeight="1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ht="15.75" customHeight="1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ht="15.75" customHeight="1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ht="15.75" customHeight="1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ht="15.75" customHeight="1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ht="15.75" customHeight="1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ht="15.75" customHeight="1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ht="15.75" customHeight="1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ht="15.75" customHeight="1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ht="15.75" customHeight="1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ht="15.75" customHeight="1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ht="15.75" customHeight="1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ht="15.75" customHeight="1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ht="15.75" customHeight="1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ht="15.75" customHeight="1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ht="15.75" customHeight="1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ht="15.75" customHeight="1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ht="15.75" customHeight="1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ht="15.75" customHeight="1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ht="15.75" customHeight="1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ht="15.75" customHeight="1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ht="15.75" customHeight="1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ht="15.75" customHeight="1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ht="15.75" customHeight="1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ht="15.75" customHeight="1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ht="15.75" customHeight="1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ht="15.75" customHeight="1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ht="15.75" customHeight="1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ht="15.75" customHeight="1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ht="15.75" customHeight="1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ht="15.75" customHeight="1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ht="15.75" customHeight="1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ht="15.75" customHeight="1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ht="15.75" customHeight="1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ht="15.75" customHeight="1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ht="15.75" customHeight="1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ht="15.75" customHeight="1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ht="15.75" customHeight="1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ht="15.75" customHeight="1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ht="15.75" customHeight="1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ht="15.75" customHeight="1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ht="15.75" customHeight="1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ht="15.75" customHeight="1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ht="15.75" customHeight="1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ht="15.75" customHeight="1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ht="15.75" customHeight="1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ht="15.75" customHeight="1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ht="15.75" customHeight="1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ht="15.75" customHeight="1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ht="15.75" customHeight="1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ht="15.75" customHeight="1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ht="15.75" customHeight="1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ht="15.75" customHeight="1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ht="15.75" customHeight="1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ht="15.75" customHeight="1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ht="15.75" customHeight="1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ht="15.75" customHeight="1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ht="15.75" customHeight="1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ht="15.75" customHeight="1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ht="15.75" customHeight="1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ht="15.75" customHeight="1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ht="15.75" customHeight="1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ht="15.75" customHeight="1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ht="15.75" customHeight="1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ht="15.75" customHeight="1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ht="15.75" customHeight="1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ht="15.75" customHeight="1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ht="15.75" customHeight="1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ht="15.75" customHeight="1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ht="15.75" customHeight="1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ht="15.75" customHeight="1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ht="15.75" customHeight="1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ht="15.75" customHeight="1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ht="15.75" customHeight="1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ht="15.75" customHeight="1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ht="15.75" customHeight="1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ht="15.75" customHeight="1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ht="15.75" customHeight="1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ht="15.75" customHeight="1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ht="15.75" customHeight="1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ht="15.75" customHeight="1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ht="15.75" customHeight="1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ht="15.75" customHeight="1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ht="15.75" customHeight="1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ht="15.75" customHeight="1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ht="15.75" customHeight="1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ht="15.75" customHeight="1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ht="15.75" customHeight="1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ht="15.75" customHeight="1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ht="15.75" customHeight="1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ht="15.75" customHeight="1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ht="15.75" customHeight="1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ht="15.75" customHeight="1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ht="15.75" customHeight="1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ht="15.75" customHeight="1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ht="15.75" customHeight="1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ht="15.75" customHeight="1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ht="15.75" customHeight="1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ht="15.75" customHeight="1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ht="15.75" customHeight="1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ht="15.75" customHeight="1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ht="15.75" customHeight="1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ht="15.75" customHeight="1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ht="15.75" customHeight="1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ht="15.75" customHeight="1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ht="15.75" customHeight="1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ht="15.75" customHeight="1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ht="15.75" customHeight="1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ht="15.75" customHeight="1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ht="15.75" customHeight="1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ht="15.75" customHeight="1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ht="15.75" customHeight="1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ht="15.75" customHeight="1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ht="15.75" customHeight="1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ht="15.75" customHeight="1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ht="15.75" customHeight="1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ht="15.75" customHeight="1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ht="15.75" customHeight="1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ht="15.75" customHeight="1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ht="15.75" customHeight="1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ht="15.75" customHeight="1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ht="15.75" customHeight="1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ht="15.75" customHeight="1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ht="15.75" customHeight="1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ht="15.75" customHeight="1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ht="15.75" customHeight="1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ht="15.75" customHeight="1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ht="15.75" customHeight="1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ht="15.75" customHeight="1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ht="15.75" customHeight="1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ht="15.75" customHeight="1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ht="15.75" customHeight="1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ht="15.75" customHeight="1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ht="15.75" customHeight="1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ht="15.75" customHeight="1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ht="15.75" customHeight="1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ht="15.75" customHeight="1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ht="15.75" customHeight="1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ht="15.75" customHeight="1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ht="15.75" customHeight="1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ht="15.75" customHeight="1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ht="15.75" customHeight="1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ht="15.75" customHeight="1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ht="15.75" customHeight="1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ht="15.75" customHeight="1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ht="15.75" customHeight="1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ht="15.75" customHeight="1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ht="15.75" customHeight="1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ht="15.75" customHeight="1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ht="15.75" customHeight="1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ht="15.75" customHeight="1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ht="15.75" customHeight="1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ht="15.75" customHeight="1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ht="15.75" customHeight="1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ht="15.75" customHeight="1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ht="15.75" customHeight="1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ht="15.75" customHeight="1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ht="15.75" customHeight="1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ht="15.75" customHeight="1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ht="15.75" customHeight="1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ht="15.75" customHeight="1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ht="15.75" customHeight="1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ht="15.75" customHeight="1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ht="15.75" customHeight="1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ht="15.75" customHeight="1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ht="15.75" customHeight="1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ht="15.75" customHeight="1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ht="15.75" customHeight="1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ht="15.75" customHeight="1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ht="15.75" customHeight="1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ht="15.75" customHeight="1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ht="15.75" customHeight="1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ht="15.75" customHeight="1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ht="15.75" customHeight="1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ht="15.75" customHeight="1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ht="15.75" customHeight="1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ht="15.75" customHeight="1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ht="15.75" customHeight="1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ht="15.75" customHeight="1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ht="15.75" customHeight="1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ht="15.75" customHeight="1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ht="15.75" customHeight="1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ht="15.75" customHeight="1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ht="15.75" customHeight="1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ht="15.75" customHeight="1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ht="15.75" customHeight="1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ht="15.75" customHeight="1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ht="15.75" customHeight="1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ht="15.75" customHeight="1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ht="15.75" customHeight="1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ht="15.75" customHeight="1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ht="15.75" customHeight="1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ht="15.75" customHeight="1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ht="15.75" customHeight="1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ht="15.75" customHeight="1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ht="15.75" customHeight="1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ht="15.75" customHeight="1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ht="15.75" customHeight="1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ht="15.75" customHeight="1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ht="15.75" customHeight="1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ht="15.75" customHeight="1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ht="15.75" customHeight="1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ht="15.75" customHeight="1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ht="15.75" customHeight="1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ht="15.75" customHeight="1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ht="15.75" customHeight="1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ht="15.75" customHeight="1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ht="15.75" customHeight="1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ht="15.75" customHeight="1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ht="15.75" customHeight="1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ht="15.75" customHeight="1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ht="15.75" customHeight="1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ht="15.75" customHeight="1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ht="15.75" customHeight="1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ht="15.75" customHeight="1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ht="15.75" customHeight="1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ht="15.75" customHeight="1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ht="15.75" customHeight="1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ht="15.75" customHeight="1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ht="15.75" customHeight="1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ht="15.75" customHeight="1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ht="15.75" customHeight="1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ht="15.75" customHeight="1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ht="15.75" customHeight="1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ht="15.75" customHeight="1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ht="15.75" customHeight="1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ht="15.75" customHeight="1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ht="15.75" customHeight="1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ht="15.75" customHeight="1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ht="15.75" customHeight="1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ht="15.75" customHeight="1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ht="15.75" customHeight="1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ht="15.75" customHeight="1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ht="15.75" customHeight="1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ht="15.75" customHeight="1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ht="15.75" customHeight="1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ht="15.75" customHeight="1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ht="15.75" customHeight="1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ht="15.75" customHeight="1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ht="15.75" customHeight="1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ht="15.75" customHeight="1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ht="15.75" customHeight="1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ht="15.75" customHeight="1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ht="15.75" customHeight="1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ht="15.75" customHeight="1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ht="15.75" customHeight="1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ht="15.75" customHeight="1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ht="15.75" customHeight="1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ht="15.75" customHeight="1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ht="15.75" customHeight="1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ht="15.75" customHeight="1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ht="15.75" customHeight="1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ht="15.75" customHeight="1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ht="15.75" customHeight="1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ht="15.75" customHeight="1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ht="15.75" customHeight="1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ht="15.75" customHeight="1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ht="15.75" customHeight="1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ht="15.75" customHeight="1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ht="15.75" customHeight="1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ht="15.75" customHeight="1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ht="15.75" customHeight="1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ht="15.75" customHeight="1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ht="15.75" customHeight="1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ht="15.75" customHeight="1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ht="15.75" customHeight="1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ht="15.75" customHeight="1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ht="15.75" customHeight="1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ht="15.75" customHeight="1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ht="15.75" customHeight="1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ht="15.75" customHeight="1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ht="15.75" customHeight="1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ht="15.75" customHeight="1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ht="15.75" customHeight="1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ht="15.75" customHeight="1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ht="15.75" customHeight="1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ht="15.75" customHeight="1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ht="15.75" customHeight="1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ht="15.75" customHeight="1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ht="15.75" customHeight="1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ht="15.75" customHeight="1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ht="15.75" customHeight="1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ht="15.75" customHeight="1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ht="15.75" customHeight="1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ht="15.75" customHeight="1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ht="15.75" customHeight="1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ht="15.75" customHeight="1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ht="15.75" customHeight="1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ht="15.75" customHeight="1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ht="15.75" customHeight="1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ht="15.75" customHeight="1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ht="15.75" customHeight="1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ht="15.75" customHeight="1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ht="15.75" customHeight="1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ht="15.75" customHeight="1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ht="15.75" customHeight="1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ht="15.75" customHeight="1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ht="15.75" customHeight="1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ht="15.75" customHeight="1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ht="15.75" customHeight="1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ht="15.75" customHeight="1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ht="15.75" customHeight="1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ht="15.75" customHeight="1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ht="15.75" customHeight="1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ht="15.75" customHeight="1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ht="15.75" customHeight="1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ht="15.75" customHeight="1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ht="15.75" customHeight="1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ht="15.75" customHeight="1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ht="15.75" customHeight="1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ht="15.75" customHeight="1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ht="15.75" customHeight="1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ht="15.75" customHeight="1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ht="15.75" customHeight="1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ht="15.75" customHeight="1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ht="15.75" customHeight="1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ht="15.75" customHeight="1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ht="15.75" customHeight="1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ht="15.75" customHeight="1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ht="15.75" customHeight="1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ht="15.75" customHeight="1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ht="15.75" customHeight="1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ht="15.75" customHeight="1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ht="15.75" customHeight="1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ht="15.75" customHeight="1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ht="15.75" customHeight="1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ht="15.75" customHeight="1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ht="15.75" customHeight="1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ht="15.75" customHeight="1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ht="15.75" customHeight="1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ht="15.75" customHeight="1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ht="15.75" customHeight="1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ht="15.75" customHeight="1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ht="15.75" customHeight="1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ht="15.75" customHeight="1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ht="15.75" customHeight="1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ht="15.75" customHeight="1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ht="15.75" customHeight="1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ht="15.75" customHeight="1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ht="15.75" customHeight="1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ht="15.75" customHeight="1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ht="15.75" customHeight="1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ht="15.75" customHeight="1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ht="15.75" customHeight="1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ht="15.75" customHeight="1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ht="15.75" customHeight="1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ht="15.75" customHeight="1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ht="15.75" customHeight="1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ht="15.75" customHeight="1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ht="15.75" customHeight="1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ht="15.75" customHeight="1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ht="15.75" customHeight="1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ht="15.75" customHeight="1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ht="15.75" customHeight="1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ht="15.75" customHeight="1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ht="15.75" customHeight="1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ht="15.75" customHeight="1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ht="15.75" customHeight="1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ht="15.75" customHeight="1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ht="15.75" customHeight="1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ht="15.75" customHeight="1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ht="15.75" customHeight="1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ht="15.75" customHeight="1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ht="15.75" customHeight="1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ht="15.75" customHeight="1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ht="15.75" customHeight="1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ht="15.75" customHeight="1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ht="15.75" customHeight="1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ht="15.75" customHeight="1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ht="15.75" customHeight="1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ht="15.75" customHeight="1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ht="15.75" customHeight="1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ht="15.75" customHeight="1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ht="15.75" customHeight="1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ht="15.75" customHeight="1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ht="15.75" customHeight="1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ht="15.75" customHeight="1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ht="15.75" customHeight="1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ht="15.75" customHeight="1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ht="15.75" customHeight="1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ht="15.75" customHeight="1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ht="15.75" customHeight="1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ht="15.75" customHeight="1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ht="15.75" customHeight="1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ht="15.75" customHeight="1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ht="15.75" customHeight="1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ht="15.75" customHeight="1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ht="15.75" customHeight="1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ht="15.75" customHeight="1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ht="15.75" customHeight="1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ht="15.75" customHeight="1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ht="15.75" customHeight="1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ht="15.75" customHeight="1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ht="15.75" customHeight="1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ht="15.75" customHeight="1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ht="15.75" customHeight="1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ht="15.75" customHeight="1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ht="15.75" customHeight="1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ht="15.75" customHeight="1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ht="15.75" customHeight="1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ht="15.75" customHeight="1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ht="15.75" customHeight="1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ht="15.75" customHeight="1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ht="15.75" customHeight="1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ht="15.75" customHeight="1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</sheetData>
  <mergeCells count="40">
    <mergeCell ref="J2:K2"/>
    <mergeCell ref="B3:C3"/>
    <mergeCell ref="B4:B19"/>
    <mergeCell ref="C4:C9"/>
    <mergeCell ref="D4:D5"/>
    <mergeCell ref="D6:D7"/>
    <mergeCell ref="D8:D9"/>
    <mergeCell ref="C10:C15"/>
    <mergeCell ref="D10:D11"/>
    <mergeCell ref="D12:D13"/>
    <mergeCell ref="D14:D15"/>
    <mergeCell ref="C16:C17"/>
    <mergeCell ref="C18:C19"/>
    <mergeCell ref="B20:B28"/>
    <mergeCell ref="C20:C22"/>
    <mergeCell ref="C23:C24"/>
    <mergeCell ref="C25:C26"/>
    <mergeCell ref="C27:C28"/>
    <mergeCell ref="B80:B97"/>
    <mergeCell ref="C80:C88"/>
    <mergeCell ref="C89:C97"/>
    <mergeCell ref="B33:C33"/>
    <mergeCell ref="B34:B39"/>
    <mergeCell ref="C34:C36"/>
    <mergeCell ref="C37:C39"/>
    <mergeCell ref="B40:B44"/>
    <mergeCell ref="C40:C42"/>
    <mergeCell ref="C43:C44"/>
    <mergeCell ref="B61:C61"/>
    <mergeCell ref="J61:K61"/>
    <mergeCell ref="B62:B79"/>
    <mergeCell ref="C62:C70"/>
    <mergeCell ref="C71:C79"/>
    <mergeCell ref="C161:C169"/>
    <mergeCell ref="B98:B115"/>
    <mergeCell ref="C98:C106"/>
    <mergeCell ref="C107:C115"/>
    <mergeCell ref="B116:B133"/>
    <mergeCell ref="C116:C124"/>
    <mergeCell ref="C125:C1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E8617-E85C-1C45-9D23-1A47F77B832E}">
  <dimension ref="A1:Z1000"/>
  <sheetViews>
    <sheetView tabSelected="1" workbookViewId="0">
      <selection sqref="A1:XFD1048576"/>
    </sheetView>
  </sheetViews>
  <sheetFormatPr baseColWidth="10" defaultColWidth="11.1640625" defaultRowHeight="16" x14ac:dyDescent="0.2"/>
  <cols>
    <col min="1" max="1" width="24.83203125" customWidth="1"/>
    <col min="2" max="2" width="13.33203125" customWidth="1"/>
    <col min="3" max="3" width="17.5" customWidth="1"/>
    <col min="4" max="5" width="10.83203125" customWidth="1"/>
    <col min="6" max="6" width="29.5" customWidth="1"/>
    <col min="7" max="7" width="40.5" customWidth="1"/>
    <col min="8" max="10" width="10.83203125" customWidth="1"/>
    <col min="11" max="11" width="13.33203125" customWidth="1"/>
    <col min="12" max="12" width="14.5" customWidth="1"/>
    <col min="13" max="13" width="11.33203125" customWidth="1"/>
    <col min="14" max="14" width="12.1640625" customWidth="1"/>
    <col min="15" max="15" width="10.83203125" customWidth="1"/>
    <col min="16" max="16" width="13.33203125" customWidth="1"/>
    <col min="17" max="17" width="29.5" customWidth="1"/>
    <col min="18" max="18" width="15.1640625" customWidth="1"/>
    <col min="19" max="19" width="17.33203125" customWidth="1"/>
    <col min="20" max="20" width="14.33203125" customWidth="1"/>
    <col min="21" max="21" width="10.83203125" customWidth="1"/>
    <col min="22" max="26" width="10.5" customWidth="1"/>
  </cols>
  <sheetData>
    <row r="1" spans="1:22" ht="15.75" customHeight="1" x14ac:dyDescent="0.3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">
      <c r="B2" s="3"/>
      <c r="C2" s="3"/>
      <c r="D2" s="55" t="s">
        <v>32</v>
      </c>
      <c r="E2" s="51"/>
      <c r="F2" s="51"/>
      <c r="G2" s="51"/>
      <c r="H2" s="51"/>
      <c r="I2" s="51"/>
      <c r="J2" s="3"/>
      <c r="K2" s="3"/>
      <c r="L2" s="55" t="s">
        <v>33</v>
      </c>
      <c r="M2" s="51"/>
      <c r="N2" s="51"/>
      <c r="O2" s="3"/>
      <c r="P2" s="3"/>
      <c r="Q2" s="3"/>
      <c r="R2" s="55" t="s">
        <v>34</v>
      </c>
      <c r="S2" s="51"/>
      <c r="T2" s="51"/>
      <c r="U2" s="3"/>
      <c r="V2" s="3"/>
    </row>
    <row r="3" spans="1:22" ht="15.75" customHeight="1" x14ac:dyDescent="0.2">
      <c r="B3" s="3"/>
      <c r="C3" s="3"/>
      <c r="D3" s="54" t="s">
        <v>12</v>
      </c>
      <c r="E3" s="51"/>
      <c r="F3" s="54" t="s">
        <v>17</v>
      </c>
      <c r="G3" s="51"/>
      <c r="H3" s="54" t="s">
        <v>20</v>
      </c>
      <c r="I3" s="51"/>
      <c r="J3" s="3"/>
      <c r="K3" s="3"/>
      <c r="L3" s="5" t="s">
        <v>12</v>
      </c>
      <c r="M3" s="5" t="s">
        <v>17</v>
      </c>
      <c r="N3" s="5" t="s">
        <v>20</v>
      </c>
      <c r="O3" s="3"/>
      <c r="P3" s="3"/>
      <c r="Q3" s="3"/>
      <c r="R3" s="5" t="s">
        <v>12</v>
      </c>
      <c r="S3" s="5" t="s">
        <v>17</v>
      </c>
      <c r="T3" s="5" t="s">
        <v>20</v>
      </c>
      <c r="U3" s="13"/>
      <c r="V3" s="3"/>
    </row>
    <row r="4" spans="1:22" ht="15.75" customHeight="1" x14ac:dyDescent="0.2">
      <c r="B4" s="12" t="s">
        <v>36</v>
      </c>
      <c r="C4" s="10" t="s">
        <v>3</v>
      </c>
      <c r="D4" s="5" t="s">
        <v>18</v>
      </c>
      <c r="E4" s="5" t="s">
        <v>19</v>
      </c>
      <c r="F4" s="5" t="s">
        <v>18</v>
      </c>
      <c r="G4" s="5" t="s">
        <v>19</v>
      </c>
      <c r="H4" s="5" t="s">
        <v>18</v>
      </c>
      <c r="I4" s="5" t="s">
        <v>19</v>
      </c>
      <c r="J4" s="3"/>
      <c r="K4" s="5" t="s">
        <v>36</v>
      </c>
      <c r="L4" s="5" t="s">
        <v>18</v>
      </c>
      <c r="M4" s="5" t="s">
        <v>18</v>
      </c>
      <c r="N4" s="5" t="s">
        <v>18</v>
      </c>
      <c r="O4" s="3"/>
      <c r="P4" s="12" t="s">
        <v>36</v>
      </c>
      <c r="Q4" s="10" t="s">
        <v>3</v>
      </c>
      <c r="R4" s="5" t="s">
        <v>19</v>
      </c>
      <c r="S4" s="5" t="s">
        <v>19</v>
      </c>
      <c r="T4" s="5" t="s">
        <v>19</v>
      </c>
      <c r="U4" s="3"/>
      <c r="V4" s="3"/>
    </row>
    <row r="5" spans="1:22" ht="15.75" customHeight="1" x14ac:dyDescent="0.2">
      <c r="B5" s="56">
        <v>1</v>
      </c>
      <c r="C5" s="10">
        <v>1</v>
      </c>
      <c r="D5" s="3">
        <v>108.75</v>
      </c>
      <c r="E5" s="3">
        <v>115.35</v>
      </c>
      <c r="F5" s="3">
        <v>126.25</v>
      </c>
      <c r="G5" s="3">
        <v>142</v>
      </c>
      <c r="H5" s="3">
        <v>174.35</v>
      </c>
      <c r="I5" s="3">
        <v>165.75</v>
      </c>
      <c r="J5" s="3"/>
      <c r="K5" s="12">
        <v>1</v>
      </c>
      <c r="L5" s="3">
        <f>AVERAGE(D5:D8)</f>
        <v>109.7</v>
      </c>
      <c r="M5" s="3">
        <f>AVERAGE(F5:F8)</f>
        <v>125.22499999999999</v>
      </c>
      <c r="N5" s="3">
        <f>AVERAGE(H5:H8)</f>
        <v>171.32499999999999</v>
      </c>
      <c r="O5" s="3"/>
      <c r="P5" s="56">
        <v>1</v>
      </c>
      <c r="Q5" s="10">
        <v>1</v>
      </c>
      <c r="R5" s="3">
        <f t="shared" ref="R5:R7" si="0">E5/$L$5</f>
        <v>1.0515041020966271</v>
      </c>
      <c r="S5" s="3">
        <f t="shared" ref="S5:S8" si="1">G5/$M$5</f>
        <v>1.1339588740267519</v>
      </c>
      <c r="T5" s="3">
        <f t="shared" ref="T5:T7" si="2">I5/$N$5</f>
        <v>0.96745950678534953</v>
      </c>
      <c r="U5" s="3"/>
      <c r="V5" s="3"/>
    </row>
    <row r="6" spans="1:22" ht="15.75" customHeight="1" x14ac:dyDescent="0.2">
      <c r="B6" s="51"/>
      <c r="C6" s="10">
        <v>2</v>
      </c>
      <c r="D6" s="3">
        <v>110.8</v>
      </c>
      <c r="E6" s="3">
        <v>116.15</v>
      </c>
      <c r="F6" s="3">
        <v>126.05</v>
      </c>
      <c r="G6" s="3">
        <v>135.85</v>
      </c>
      <c r="H6" s="3">
        <v>173.35</v>
      </c>
      <c r="I6" s="3">
        <v>178.45</v>
      </c>
      <c r="J6" s="3"/>
      <c r="K6" s="12">
        <v>2</v>
      </c>
      <c r="L6" s="3">
        <f>AVERAGE(D10:D12)</f>
        <v>111.56666666666666</v>
      </c>
      <c r="M6" s="3">
        <f>AVERAGE(F10:F12)</f>
        <v>126.2</v>
      </c>
      <c r="N6" s="3">
        <f>AVERAGE(H10:H12)</f>
        <v>179.23333333333335</v>
      </c>
      <c r="O6" s="3"/>
      <c r="P6" s="51"/>
      <c r="Q6" s="10">
        <v>2</v>
      </c>
      <c r="R6" s="3">
        <f t="shared" si="0"/>
        <v>1.0587967183226983</v>
      </c>
      <c r="S6" s="3">
        <f t="shared" si="1"/>
        <v>1.0848472749051707</v>
      </c>
      <c r="T6" s="3">
        <f t="shared" si="2"/>
        <v>1.0415876258572887</v>
      </c>
      <c r="U6" s="3"/>
      <c r="V6" s="3"/>
    </row>
    <row r="7" spans="1:22" ht="15.75" customHeight="1" x14ac:dyDescent="0.2">
      <c r="B7" s="51"/>
      <c r="C7" s="10">
        <v>3</v>
      </c>
      <c r="D7" s="3">
        <v>109.55</v>
      </c>
      <c r="E7" s="3">
        <v>114.65</v>
      </c>
      <c r="F7" s="3">
        <v>126.75</v>
      </c>
      <c r="G7" s="3">
        <v>134.15</v>
      </c>
      <c r="H7" s="3">
        <v>168.4</v>
      </c>
      <c r="I7" s="3">
        <v>176</v>
      </c>
      <c r="J7" s="3"/>
      <c r="K7" s="12">
        <v>3</v>
      </c>
      <c r="L7" s="3">
        <f>AVERAGE(D14:D20)</f>
        <v>108.52500000000001</v>
      </c>
      <c r="M7" s="3">
        <f>AVERAGE(F14:F20)</f>
        <v>116.35</v>
      </c>
      <c r="N7" s="3">
        <f>AVERAGE(H14:H20)</f>
        <v>160.5</v>
      </c>
      <c r="O7" s="3"/>
      <c r="P7" s="51"/>
      <c r="Q7" s="10">
        <v>3</v>
      </c>
      <c r="R7" s="3">
        <f t="shared" si="0"/>
        <v>1.0451230628988151</v>
      </c>
      <c r="S7" s="3">
        <f t="shared" si="1"/>
        <v>1.0712717109203436</v>
      </c>
      <c r="T7" s="3">
        <f t="shared" si="2"/>
        <v>1.027287319422151</v>
      </c>
      <c r="U7" s="3"/>
      <c r="V7" s="3"/>
    </row>
    <row r="8" spans="1:22" ht="15.75" customHeight="1" x14ac:dyDescent="0.2">
      <c r="B8" s="51"/>
      <c r="C8" s="10">
        <v>4</v>
      </c>
      <c r="D8" s="3"/>
      <c r="E8" s="3"/>
      <c r="F8" s="3">
        <v>121.85</v>
      </c>
      <c r="G8" s="3">
        <v>133.4</v>
      </c>
      <c r="H8" s="3">
        <v>169.2</v>
      </c>
      <c r="I8" s="3"/>
      <c r="J8" s="3"/>
      <c r="K8" s="3"/>
      <c r="L8" s="3"/>
      <c r="M8" s="3"/>
      <c r="N8" s="3"/>
      <c r="O8" s="3"/>
      <c r="P8" s="51"/>
      <c r="Q8" s="10">
        <v>4</v>
      </c>
      <c r="R8" s="3"/>
      <c r="S8" s="3">
        <f t="shared" si="1"/>
        <v>1.0652824915152725</v>
      </c>
      <c r="T8" s="3"/>
      <c r="U8" s="3"/>
      <c r="V8" s="3"/>
    </row>
    <row r="9" spans="1:22" ht="15.75" customHeight="1" x14ac:dyDescent="0.2">
      <c r="B9" s="6"/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"/>
      <c r="Q9" s="10"/>
      <c r="R9" s="3"/>
      <c r="S9" s="3"/>
      <c r="T9" s="3"/>
      <c r="U9" s="3"/>
      <c r="V9" s="3"/>
    </row>
    <row r="10" spans="1:22" ht="15.75" customHeight="1" x14ac:dyDescent="0.2">
      <c r="B10" s="56">
        <v>2</v>
      </c>
      <c r="C10" s="10">
        <v>1</v>
      </c>
      <c r="D10" s="3">
        <v>111.65</v>
      </c>
      <c r="E10" s="3">
        <v>117.75</v>
      </c>
      <c r="F10" s="3">
        <v>121.7</v>
      </c>
      <c r="G10" s="3">
        <v>132.4</v>
      </c>
      <c r="H10" s="3">
        <v>169.4</v>
      </c>
      <c r="I10" s="3">
        <v>180</v>
      </c>
      <c r="J10" s="3"/>
      <c r="K10" s="3"/>
      <c r="L10" s="3"/>
      <c r="M10" s="3"/>
      <c r="N10" s="3"/>
      <c r="O10" s="3"/>
      <c r="P10" s="56">
        <v>2</v>
      </c>
      <c r="Q10" s="10">
        <v>1</v>
      </c>
      <c r="R10" s="3">
        <f t="shared" ref="R10:R12" si="3">E10/$L$6</f>
        <v>1.0554227666567075</v>
      </c>
      <c r="S10" s="3">
        <f t="shared" ref="S10:S12" si="4">G10/$M$6</f>
        <v>1.0491283676703644</v>
      </c>
      <c r="T10" s="3">
        <f t="shared" ref="T10:T11" si="5">I10/$N$6</f>
        <v>1.004277478147666</v>
      </c>
      <c r="U10" s="3"/>
      <c r="V10" s="3"/>
    </row>
    <row r="11" spans="1:22" ht="15.75" customHeight="1" x14ac:dyDescent="0.2">
      <c r="B11" s="51"/>
      <c r="C11" s="10">
        <v>2</v>
      </c>
      <c r="D11" s="3">
        <v>110.5</v>
      </c>
      <c r="E11" s="3">
        <v>116.15</v>
      </c>
      <c r="F11" s="3">
        <v>127.89999999999999</v>
      </c>
      <c r="G11" s="3">
        <v>142.05000000000001</v>
      </c>
      <c r="H11" s="3">
        <v>184.95</v>
      </c>
      <c r="I11" s="3">
        <v>164.75</v>
      </c>
      <c r="J11" s="3"/>
      <c r="K11" s="3"/>
      <c r="L11" s="3"/>
      <c r="M11" s="3"/>
      <c r="N11" s="3"/>
      <c r="O11" s="3"/>
      <c r="P11" s="51"/>
      <c r="Q11" s="10">
        <v>2</v>
      </c>
      <c r="R11" s="3">
        <f t="shared" si="3"/>
        <v>1.0410815655811174</v>
      </c>
      <c r="S11" s="3">
        <f t="shared" si="4"/>
        <v>1.125594294770206</v>
      </c>
      <c r="T11" s="3">
        <f t="shared" si="5"/>
        <v>0.91919285847126642</v>
      </c>
      <c r="U11" s="3"/>
      <c r="V11" s="3"/>
    </row>
    <row r="12" spans="1:22" ht="15.75" customHeight="1" x14ac:dyDescent="0.2">
      <c r="B12" s="51"/>
      <c r="C12" s="10">
        <v>3</v>
      </c>
      <c r="D12" s="3">
        <v>112.55</v>
      </c>
      <c r="E12" s="3">
        <v>116.5</v>
      </c>
      <c r="F12" s="3">
        <v>129</v>
      </c>
      <c r="G12" s="3">
        <v>142.4</v>
      </c>
      <c r="H12" s="3">
        <v>183.35000000000002</v>
      </c>
      <c r="I12" s="3"/>
      <c r="J12" s="3"/>
      <c r="K12" s="3"/>
      <c r="L12" s="3"/>
      <c r="M12" s="3"/>
      <c r="N12" s="3"/>
      <c r="O12" s="3"/>
      <c r="P12" s="51"/>
      <c r="Q12" s="10">
        <v>3</v>
      </c>
      <c r="R12" s="3">
        <f t="shared" si="3"/>
        <v>1.0442187033164028</v>
      </c>
      <c r="S12" s="3">
        <f t="shared" si="4"/>
        <v>1.1283676703645009</v>
      </c>
      <c r="T12" s="3"/>
      <c r="U12" s="3"/>
      <c r="V12" s="3"/>
    </row>
    <row r="13" spans="1:22" ht="15.75" customHeight="1" x14ac:dyDescent="0.2">
      <c r="B13" s="6"/>
      <c r="C13" s="1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/>
      <c r="Q13" s="10"/>
      <c r="R13" s="3"/>
      <c r="S13" s="3"/>
      <c r="T13" s="3"/>
      <c r="U13" s="3"/>
      <c r="V13" s="3"/>
    </row>
    <row r="14" spans="1:22" ht="15.75" customHeight="1" x14ac:dyDescent="0.2">
      <c r="B14" s="56">
        <v>3</v>
      </c>
      <c r="C14" s="10">
        <v>1</v>
      </c>
      <c r="D14" s="3">
        <v>108.7</v>
      </c>
      <c r="E14" s="3">
        <v>113.35</v>
      </c>
      <c r="F14" s="3">
        <v>111.3</v>
      </c>
      <c r="G14" s="3">
        <v>141.80000000000001</v>
      </c>
      <c r="H14" s="3">
        <v>159.65</v>
      </c>
      <c r="I14" s="3">
        <v>142.39999999999998</v>
      </c>
      <c r="J14" s="3"/>
      <c r="K14" s="3"/>
      <c r="L14" s="3"/>
      <c r="M14" s="3"/>
      <c r="N14" s="3"/>
      <c r="O14" s="3"/>
      <c r="P14" s="56">
        <v>3</v>
      </c>
      <c r="Q14" s="10">
        <v>1</v>
      </c>
      <c r="R14" s="3">
        <f t="shared" ref="R14:R15" si="6">E14/$L$7</f>
        <v>1.0444598018889655</v>
      </c>
      <c r="S14" s="3">
        <f t="shared" ref="S14:S16" si="7">G14/$M$7</f>
        <v>1.218736570691878</v>
      </c>
      <c r="T14" s="3">
        <f t="shared" ref="T14:T16" si="8">I14/$N$7</f>
        <v>0.8872274143302179</v>
      </c>
      <c r="U14" s="3"/>
      <c r="V14" s="3"/>
    </row>
    <row r="15" spans="1:22" ht="15.75" customHeight="1" x14ac:dyDescent="0.2">
      <c r="B15" s="51"/>
      <c r="C15" s="10">
        <v>2</v>
      </c>
      <c r="D15" s="3">
        <v>108.35</v>
      </c>
      <c r="E15" s="3">
        <v>113.2</v>
      </c>
      <c r="F15" s="3">
        <v>121.4</v>
      </c>
      <c r="G15" s="3">
        <v>140</v>
      </c>
      <c r="H15" s="3">
        <v>161.35</v>
      </c>
      <c r="I15" s="3">
        <v>158.6</v>
      </c>
      <c r="J15" s="3"/>
      <c r="K15" s="3"/>
      <c r="L15" s="3"/>
      <c r="M15" s="3"/>
      <c r="N15" s="3"/>
      <c r="O15" s="3"/>
      <c r="P15" s="51"/>
      <c r="Q15" s="10">
        <v>2</v>
      </c>
      <c r="R15" s="3">
        <f t="shared" si="6"/>
        <v>1.0430776318820547</v>
      </c>
      <c r="S15" s="3">
        <f t="shared" si="7"/>
        <v>1.2032660077352815</v>
      </c>
      <c r="T15" s="3">
        <f t="shared" si="8"/>
        <v>0.98816199376947034</v>
      </c>
      <c r="U15" s="3"/>
      <c r="V15" s="3"/>
    </row>
    <row r="16" spans="1:22" ht="15.75" customHeight="1" x14ac:dyDescent="0.2">
      <c r="B16" s="51"/>
      <c r="C16" s="10">
        <v>3</v>
      </c>
      <c r="D16" s="3"/>
      <c r="E16" s="3"/>
      <c r="F16" s="3"/>
      <c r="G16" s="3">
        <v>132.75</v>
      </c>
      <c r="H16" s="3"/>
      <c r="I16" s="3">
        <v>165.65</v>
      </c>
      <c r="J16" s="3"/>
      <c r="K16" s="3"/>
      <c r="L16" s="3"/>
      <c r="M16" s="3"/>
      <c r="N16" s="3"/>
      <c r="O16" s="3"/>
      <c r="P16" s="51"/>
      <c r="Q16" s="10">
        <v>3</v>
      </c>
      <c r="R16" s="3"/>
      <c r="S16" s="3">
        <f t="shared" si="7"/>
        <v>1.1409540180489901</v>
      </c>
      <c r="T16" s="3">
        <f t="shared" si="8"/>
        <v>1.0320872274143302</v>
      </c>
      <c r="U16" s="3"/>
      <c r="V16" s="3"/>
    </row>
    <row r="17" spans="1:22" ht="15.75" customHeight="1" x14ac:dyDescent="0.2">
      <c r="B17" s="51"/>
      <c r="C17" s="10">
        <v>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1"/>
      <c r="Q17" s="10">
        <v>4</v>
      </c>
      <c r="R17" s="3"/>
      <c r="S17" s="3"/>
      <c r="T17" s="3"/>
      <c r="U17" s="3"/>
      <c r="V17" s="3"/>
    </row>
    <row r="18" spans="1:22" ht="15.75" customHeight="1" x14ac:dyDescent="0.2">
      <c r="B18" s="51"/>
      <c r="C18" s="10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1"/>
      <c r="Q18" s="10">
        <v>5</v>
      </c>
      <c r="R18" s="3"/>
      <c r="S18" s="3"/>
      <c r="T18" s="3"/>
      <c r="U18" s="3"/>
      <c r="V18" s="3"/>
    </row>
    <row r="19" spans="1:22" ht="15.75" customHeight="1" x14ac:dyDescent="0.2">
      <c r="B19" s="51"/>
      <c r="C19" s="10">
        <v>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1"/>
      <c r="Q19" s="10">
        <v>6</v>
      </c>
      <c r="R19" s="3"/>
      <c r="S19" s="3"/>
      <c r="T19" s="3"/>
      <c r="U19" s="3"/>
      <c r="V19" s="3"/>
    </row>
    <row r="20" spans="1:22" ht="15.75" customHeight="1" x14ac:dyDescent="0.2">
      <c r="B20" s="51"/>
      <c r="C20" s="10">
        <v>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1"/>
      <c r="Q20" s="10">
        <v>7</v>
      </c>
      <c r="R20" s="3"/>
      <c r="S20" s="3"/>
      <c r="T20" s="3"/>
      <c r="U20" s="3"/>
      <c r="V20" s="3"/>
    </row>
    <row r="21" spans="1:22" ht="15.75" customHeight="1" x14ac:dyDescent="0.2">
      <c r="B21" s="13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0" t="s">
        <v>10</v>
      </c>
      <c r="R22" s="3">
        <f t="shared" ref="R22:T22" si="9">AVERAGE(R5:R20)</f>
        <v>1.0479605440804234</v>
      </c>
      <c r="S22" s="3">
        <f t="shared" si="9"/>
        <v>1.1221407280648761</v>
      </c>
      <c r="T22" s="3">
        <f t="shared" si="9"/>
        <v>0.98341017802471731</v>
      </c>
      <c r="U22" s="3"/>
      <c r="V22" s="3"/>
    </row>
    <row r="23" spans="1:22" ht="15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" t="s">
        <v>11</v>
      </c>
      <c r="R23" s="3">
        <f t="shared" ref="R23:T23" si="10">STDEV(R5:R20)/SQRT(COUNT(R5:R20))</f>
        <v>2.2800974516390166E-3</v>
      </c>
      <c r="S23" s="3">
        <f t="shared" si="10"/>
        <v>1.7950085295232256E-2</v>
      </c>
      <c r="T23" s="3">
        <f t="shared" si="10"/>
        <v>1.9715254315967046E-2</v>
      </c>
      <c r="U23" s="3"/>
      <c r="V23" s="3"/>
    </row>
    <row r="24" spans="1:22" ht="15.7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3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2">
      <c r="B27" s="3"/>
      <c r="C27" s="3"/>
      <c r="D27" s="55" t="s">
        <v>38</v>
      </c>
      <c r="E27" s="51"/>
      <c r="F27" s="3"/>
      <c r="G27" s="11" t="s">
        <v>39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">
      <c r="B28" s="3"/>
      <c r="C28" s="3"/>
      <c r="D28" s="55" t="s">
        <v>12</v>
      </c>
      <c r="E28" s="51"/>
      <c r="F28" s="3"/>
      <c r="G28" s="11" t="s">
        <v>12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2">
      <c r="B29" s="10" t="s">
        <v>36</v>
      </c>
      <c r="C29" s="10" t="s">
        <v>3</v>
      </c>
      <c r="D29" s="11" t="s">
        <v>18</v>
      </c>
      <c r="E29" s="11" t="s">
        <v>19</v>
      </c>
      <c r="F29" s="3"/>
      <c r="G29" s="11" t="s">
        <v>19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2">
      <c r="B30" s="56">
        <v>1</v>
      </c>
      <c r="C30" s="12">
        <v>1</v>
      </c>
      <c r="D30" s="3">
        <v>104.65</v>
      </c>
      <c r="E30" s="3">
        <v>113.45</v>
      </c>
      <c r="F30" s="3"/>
      <c r="G30" s="29">
        <f t="shared" ref="G30:G41" si="11">E30/$D$42</f>
        <v>1.0486020180235691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2">
      <c r="B31" s="51"/>
      <c r="C31" s="12">
        <v>2</v>
      </c>
      <c r="D31" s="3">
        <v>109.15</v>
      </c>
      <c r="E31" s="3">
        <v>112.75</v>
      </c>
      <c r="F31" s="3"/>
      <c r="G31" s="29">
        <f t="shared" si="11"/>
        <v>1.0421320187938072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2">
      <c r="B32" s="51"/>
      <c r="C32" s="12">
        <v>3</v>
      </c>
      <c r="D32" s="3">
        <v>112.2</v>
      </c>
      <c r="E32" s="3">
        <v>110.15</v>
      </c>
      <c r="F32" s="3"/>
      <c r="G32" s="29">
        <f t="shared" si="11"/>
        <v>1.0181005930832627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5.75" customHeight="1" x14ac:dyDescent="0.2">
      <c r="B33" s="51"/>
      <c r="C33" s="12">
        <v>4</v>
      </c>
      <c r="D33" s="3">
        <v>104.1</v>
      </c>
      <c r="E33" s="3">
        <v>111.85</v>
      </c>
      <c r="F33" s="3"/>
      <c r="G33" s="29">
        <f t="shared" si="11"/>
        <v>1.0338134483555417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customHeight="1" x14ac:dyDescent="0.2">
      <c r="B34" s="51"/>
      <c r="C34" s="12">
        <v>5</v>
      </c>
      <c r="D34" s="3">
        <v>109.45</v>
      </c>
      <c r="E34" s="3">
        <v>114.6</v>
      </c>
      <c r="F34" s="3"/>
      <c r="G34" s="29">
        <f t="shared" si="11"/>
        <v>1.0592313024724638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customHeight="1" x14ac:dyDescent="0.2">
      <c r="B35" s="51"/>
      <c r="C35" s="12">
        <v>6</v>
      </c>
      <c r="D35" s="3">
        <v>107.6</v>
      </c>
      <c r="E35" s="3">
        <v>116.1</v>
      </c>
      <c r="F35" s="3"/>
      <c r="G35" s="29">
        <f t="shared" si="11"/>
        <v>1.0730955865362395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customHeight="1" x14ac:dyDescent="0.2">
      <c r="B36" s="51"/>
      <c r="C36" s="12">
        <v>7</v>
      </c>
      <c r="D36" s="3">
        <v>108.35</v>
      </c>
      <c r="E36" s="3">
        <v>107.4</v>
      </c>
      <c r="F36" s="3"/>
      <c r="G36" s="29">
        <f t="shared" si="11"/>
        <v>0.99268273896634052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customHeight="1" x14ac:dyDescent="0.2">
      <c r="B37" s="51"/>
      <c r="C37" s="12">
        <v>8</v>
      </c>
      <c r="D37" s="3">
        <v>108.3</v>
      </c>
      <c r="E37" s="3">
        <v>112.55</v>
      </c>
      <c r="F37" s="3"/>
      <c r="G37" s="29">
        <f t="shared" si="11"/>
        <v>1.0402834475853038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5.75" customHeight="1" x14ac:dyDescent="0.2">
      <c r="B38" s="51"/>
      <c r="C38" s="12">
        <v>9</v>
      </c>
      <c r="D38" s="3">
        <v>110.4</v>
      </c>
      <c r="E38" s="3">
        <v>111.2</v>
      </c>
      <c r="F38" s="3"/>
      <c r="G38" s="29">
        <f t="shared" si="11"/>
        <v>1.0278055919279057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5.75" customHeight="1" x14ac:dyDescent="0.2">
      <c r="B39" s="51"/>
      <c r="C39" s="12">
        <v>10</v>
      </c>
      <c r="D39" s="3">
        <v>107.7</v>
      </c>
      <c r="E39" s="3">
        <v>108.55</v>
      </c>
      <c r="F39" s="3"/>
      <c r="G39" s="29">
        <f t="shared" si="11"/>
        <v>1.0033120234152353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5.75" customHeight="1" x14ac:dyDescent="0.2">
      <c r="B40" s="51"/>
      <c r="C40" s="12">
        <v>11</v>
      </c>
      <c r="D40" s="3">
        <v>107.95</v>
      </c>
      <c r="E40" s="3">
        <v>107.85</v>
      </c>
      <c r="F40" s="3"/>
      <c r="G40" s="29">
        <f t="shared" si="11"/>
        <v>0.99684202418547319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5.75" customHeight="1" x14ac:dyDescent="0.2">
      <c r="B41" s="51"/>
      <c r="C41" s="12">
        <v>12</v>
      </c>
      <c r="D41" s="3">
        <v>108.45</v>
      </c>
      <c r="E41" s="3">
        <v>109.25</v>
      </c>
      <c r="F41" s="3"/>
      <c r="G41" s="29">
        <f t="shared" si="11"/>
        <v>1.0097820226449972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 x14ac:dyDescent="0.2">
      <c r="B42" s="3"/>
      <c r="C42" s="10" t="s">
        <v>42</v>
      </c>
      <c r="D42" s="3">
        <f>AVERAGE(D30:D41)</f>
        <v>108.19166666666668</v>
      </c>
      <c r="E42" s="3"/>
      <c r="F42" s="3"/>
      <c r="G42" s="2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5.75" customHeight="1" x14ac:dyDescent="0.2">
      <c r="B43" s="56">
        <v>2</v>
      </c>
      <c r="C43" s="12">
        <v>1</v>
      </c>
      <c r="D43" s="3">
        <v>116.35</v>
      </c>
      <c r="E43" s="3">
        <v>120.65</v>
      </c>
      <c r="F43" s="3"/>
      <c r="G43" s="29">
        <f t="shared" ref="G43:G46" si="12">E43/$D$47</f>
        <v>1.0395261173936456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5.75" customHeight="1" x14ac:dyDescent="0.2">
      <c r="B44" s="51"/>
      <c r="C44" s="12">
        <v>2</v>
      </c>
      <c r="D44" s="3">
        <v>115.25</v>
      </c>
      <c r="E44" s="3">
        <v>120</v>
      </c>
      <c r="F44" s="3"/>
      <c r="G44" s="29">
        <f t="shared" si="12"/>
        <v>1.0339256865912763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5.75" customHeight="1" x14ac:dyDescent="0.2">
      <c r="B45" s="51"/>
      <c r="C45" s="12">
        <v>3</v>
      </c>
      <c r="D45" s="3">
        <v>115.15</v>
      </c>
      <c r="E45" s="3">
        <v>120.6</v>
      </c>
      <c r="F45" s="3"/>
      <c r="G45" s="29">
        <f t="shared" si="12"/>
        <v>1.0390953150242326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5.75" customHeight="1" x14ac:dyDescent="0.2">
      <c r="B46" s="51"/>
      <c r="C46" s="12">
        <v>4</v>
      </c>
      <c r="D46" s="3">
        <v>117.5</v>
      </c>
      <c r="E46" s="3">
        <v>120.80000000000001</v>
      </c>
      <c r="F46" s="3"/>
      <c r="G46" s="29">
        <f t="shared" si="12"/>
        <v>1.0408185245018848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5.75" customHeight="1" x14ac:dyDescent="0.2">
      <c r="B47" s="3"/>
      <c r="C47" s="10" t="s">
        <v>42</v>
      </c>
      <c r="D47" s="3">
        <f>AVERAGE(D43:D46)</f>
        <v>116.0625</v>
      </c>
      <c r="E47" s="3"/>
      <c r="F47" s="3"/>
      <c r="G47" s="29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5.75" customHeight="1" x14ac:dyDescent="0.2">
      <c r="B48" s="3"/>
      <c r="C48" s="3"/>
      <c r="D48" s="3"/>
      <c r="E48" s="3"/>
      <c r="F48" s="10" t="s">
        <v>10</v>
      </c>
      <c r="G48" s="29">
        <f>AVERAGE(G30:G46)</f>
        <v>1.0311905287188237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5.75" customHeight="1" x14ac:dyDescent="0.2">
      <c r="B49" s="3"/>
      <c r="C49" s="3"/>
      <c r="D49" s="3"/>
      <c r="E49" s="3"/>
      <c r="F49" s="10" t="s">
        <v>11</v>
      </c>
      <c r="G49" s="29">
        <f>STDEV(G30:G46)/SQRT(COUNT(G30:G46))</f>
        <v>5.5407249913928727E-3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5.75" customHeight="1" x14ac:dyDescent="0.2">
      <c r="B50" s="3"/>
      <c r="C50" s="3"/>
      <c r="D50" s="3"/>
      <c r="E50" s="3"/>
      <c r="F50" s="3"/>
      <c r="G50" s="29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5.75" customHeight="1" x14ac:dyDescent="0.2">
      <c r="B51" s="3"/>
      <c r="C51" s="3"/>
      <c r="D51" s="3"/>
      <c r="E51" s="3"/>
      <c r="F51" s="3"/>
      <c r="G51" s="2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5.75" customHeight="1" x14ac:dyDescent="0.2">
      <c r="B52" s="3"/>
      <c r="C52" s="3"/>
      <c r="D52" s="3"/>
      <c r="E52" s="3"/>
      <c r="F52" s="3"/>
      <c r="G52" s="29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.75" customHeight="1" x14ac:dyDescent="0.2">
      <c r="B53" s="3"/>
      <c r="C53" s="3"/>
      <c r="D53" s="55" t="s">
        <v>38</v>
      </c>
      <c r="E53" s="51"/>
      <c r="F53" s="3"/>
      <c r="G53" s="11" t="s">
        <v>39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5.75" customHeight="1" x14ac:dyDescent="0.2">
      <c r="B54" s="3"/>
      <c r="C54" s="3"/>
      <c r="D54" s="55" t="s">
        <v>22</v>
      </c>
      <c r="E54" s="51"/>
      <c r="F54" s="3"/>
      <c r="G54" s="11" t="s">
        <v>22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5.75" customHeight="1" x14ac:dyDescent="0.2">
      <c r="B55" s="10" t="s">
        <v>36</v>
      </c>
      <c r="C55" s="10" t="s">
        <v>3</v>
      </c>
      <c r="D55" s="11" t="s">
        <v>18</v>
      </c>
      <c r="E55" s="11" t="s">
        <v>19</v>
      </c>
      <c r="F55" s="3"/>
      <c r="G55" s="11" t="s">
        <v>19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5.75" customHeight="1" x14ac:dyDescent="0.2">
      <c r="B56" s="56">
        <v>1</v>
      </c>
      <c r="C56" s="12">
        <v>1</v>
      </c>
      <c r="D56" s="3">
        <v>123.95</v>
      </c>
      <c r="E56" s="3">
        <v>127.7</v>
      </c>
      <c r="F56" s="3"/>
      <c r="G56" s="29">
        <f t="shared" ref="G56:G61" si="13">E56/$D$62</f>
        <v>1.0245370060841079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5.75" customHeight="1" x14ac:dyDescent="0.2">
      <c r="B57" s="51"/>
      <c r="C57" s="12">
        <v>2</v>
      </c>
      <c r="D57" s="3">
        <v>126</v>
      </c>
      <c r="E57" s="3">
        <v>134.9</v>
      </c>
      <c r="F57" s="3"/>
      <c r="G57" s="29">
        <f t="shared" si="13"/>
        <v>1.0823026007889283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customHeight="1" x14ac:dyDescent="0.2">
      <c r="B58" s="51"/>
      <c r="C58" s="12">
        <v>3</v>
      </c>
      <c r="D58" s="3">
        <v>123.5</v>
      </c>
      <c r="E58" s="3">
        <v>129.94999999999999</v>
      </c>
      <c r="F58" s="3"/>
      <c r="G58" s="29">
        <f t="shared" si="13"/>
        <v>1.0425887544293642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5.75" customHeight="1" x14ac:dyDescent="0.2">
      <c r="B59" s="51"/>
      <c r="C59" s="12">
        <v>4</v>
      </c>
      <c r="D59" s="3">
        <v>126.2</v>
      </c>
      <c r="E59" s="3">
        <v>132.55000000000001</v>
      </c>
      <c r="F59" s="3"/>
      <c r="G59" s="29">
        <f t="shared" si="13"/>
        <v>1.0634485525172162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5.75" customHeight="1" x14ac:dyDescent="0.2">
      <c r="B60" s="51"/>
      <c r="C60" s="12">
        <v>5</v>
      </c>
      <c r="D60" s="3">
        <v>125.5</v>
      </c>
      <c r="E60" s="3">
        <v>130.94999999999999</v>
      </c>
      <c r="F60" s="3"/>
      <c r="G60" s="29">
        <f t="shared" si="13"/>
        <v>1.0506117536939226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5.75" customHeight="1" x14ac:dyDescent="0.2">
      <c r="B61" s="51"/>
      <c r="C61" s="12">
        <v>6</v>
      </c>
      <c r="D61" s="3">
        <v>122.7</v>
      </c>
      <c r="E61" s="3">
        <v>134.69999999999999</v>
      </c>
      <c r="F61" s="3"/>
      <c r="G61" s="29">
        <f t="shared" si="13"/>
        <v>1.0806980009360165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5.75" customHeight="1" x14ac:dyDescent="0.2">
      <c r="B62" s="3"/>
      <c r="C62" s="10" t="s">
        <v>42</v>
      </c>
      <c r="D62" s="3">
        <f>AVERAGE(D56:D61)</f>
        <v>124.64166666666667</v>
      </c>
      <c r="E62" s="3"/>
      <c r="F62" s="3"/>
      <c r="G62" s="2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5.75" customHeight="1" x14ac:dyDescent="0.2">
      <c r="B63" s="56">
        <v>2</v>
      </c>
      <c r="C63" s="12">
        <v>1</v>
      </c>
      <c r="D63" s="3">
        <v>137.5</v>
      </c>
      <c r="E63" s="3">
        <v>145.80000000000001</v>
      </c>
      <c r="F63" s="3"/>
      <c r="G63" s="29">
        <f t="shared" ref="G63:G68" si="14">E63/$D$69</f>
        <v>1.0666341522892155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5.75" customHeight="1" x14ac:dyDescent="0.2">
      <c r="B64" s="51"/>
      <c r="C64" s="12">
        <v>2</v>
      </c>
      <c r="D64" s="3">
        <v>139.15</v>
      </c>
      <c r="E64" s="3">
        <v>145.9</v>
      </c>
      <c r="F64" s="3"/>
      <c r="G64" s="29">
        <f t="shared" si="14"/>
        <v>1.0673657257818692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.75" customHeight="1" x14ac:dyDescent="0.2">
      <c r="B65" s="51"/>
      <c r="C65" s="12">
        <v>3</v>
      </c>
      <c r="D65" s="3">
        <v>138.55000000000001</v>
      </c>
      <c r="E65" s="3">
        <v>145.75</v>
      </c>
      <c r="F65" s="3"/>
      <c r="G65" s="29">
        <f t="shared" si="14"/>
        <v>1.0662683655428886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5.75" customHeight="1" x14ac:dyDescent="0.2">
      <c r="B66" s="51"/>
      <c r="C66" s="12">
        <v>4</v>
      </c>
      <c r="D66" s="3">
        <v>133.69999999999999</v>
      </c>
      <c r="E66" s="3">
        <v>156.15</v>
      </c>
      <c r="F66" s="3"/>
      <c r="G66" s="29">
        <f t="shared" si="14"/>
        <v>1.1423520087788819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5.75" customHeight="1" x14ac:dyDescent="0.2">
      <c r="B67" s="51"/>
      <c r="C67" s="12">
        <v>5</v>
      </c>
      <c r="D67" s="3">
        <v>134.85</v>
      </c>
      <c r="E67" s="3">
        <v>162.75</v>
      </c>
      <c r="F67" s="3"/>
      <c r="G67" s="29">
        <f t="shared" si="14"/>
        <v>1.1906358592940316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5.75" customHeight="1" x14ac:dyDescent="0.2">
      <c r="B68" s="51"/>
      <c r="C68" s="12">
        <v>6</v>
      </c>
      <c r="D68" s="3">
        <v>136.4</v>
      </c>
      <c r="E68" s="3">
        <v>150.05000000000001</v>
      </c>
      <c r="F68" s="3"/>
      <c r="G68" s="29">
        <f t="shared" si="14"/>
        <v>1.0977260257270012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5.75" customHeight="1" x14ac:dyDescent="0.2">
      <c r="B69" s="3"/>
      <c r="C69" s="10" t="s">
        <v>42</v>
      </c>
      <c r="D69" s="3">
        <f>AVERAGE(D63:D68)</f>
        <v>136.69166666666666</v>
      </c>
      <c r="E69" s="3"/>
      <c r="F69" s="3"/>
      <c r="G69" s="2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5.75" customHeight="1" x14ac:dyDescent="0.2">
      <c r="B70" s="56">
        <v>3</v>
      </c>
      <c r="C70" s="12">
        <v>1</v>
      </c>
      <c r="D70" s="3">
        <v>131.30000000000001</v>
      </c>
      <c r="E70" s="3">
        <v>132.85</v>
      </c>
      <c r="F70" s="3"/>
      <c r="G70" s="29">
        <f t="shared" ref="G70:G73" si="15">E70/$D$74</f>
        <v>0.99746597841389018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.75" customHeight="1" x14ac:dyDescent="0.2">
      <c r="B71" s="51"/>
      <c r="C71" s="12">
        <v>2</v>
      </c>
      <c r="D71" s="3">
        <v>134.05000000000001</v>
      </c>
      <c r="E71" s="3">
        <v>136.19999999999999</v>
      </c>
      <c r="F71" s="3"/>
      <c r="G71" s="29">
        <f t="shared" si="15"/>
        <v>1.0226184889723133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5.75" customHeight="1" x14ac:dyDescent="0.2">
      <c r="B72" s="51"/>
      <c r="C72" s="12">
        <v>3</v>
      </c>
      <c r="D72" s="3">
        <v>135.25</v>
      </c>
      <c r="E72" s="3">
        <v>135.64999999999998</v>
      </c>
      <c r="F72" s="3"/>
      <c r="G72" s="29">
        <f t="shared" si="15"/>
        <v>1.0184889723134676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5.75" customHeight="1" x14ac:dyDescent="0.2">
      <c r="B73" s="51"/>
      <c r="C73" s="12">
        <v>4</v>
      </c>
      <c r="D73" s="3">
        <v>132.14999999999998</v>
      </c>
      <c r="E73" s="3">
        <v>135.35</v>
      </c>
      <c r="F73" s="3"/>
      <c r="G73" s="29">
        <f t="shared" si="15"/>
        <v>1.0162365086813703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5.75" customHeight="1" x14ac:dyDescent="0.2">
      <c r="B74" s="3"/>
      <c r="C74" s="10" t="s">
        <v>42</v>
      </c>
      <c r="D74" s="3">
        <f>AVERAGE(D70:D73)</f>
        <v>133.1875</v>
      </c>
      <c r="E74" s="3"/>
      <c r="F74" s="3"/>
      <c r="G74" s="29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5.75" customHeight="1" x14ac:dyDescent="0.2">
      <c r="B75" s="56">
        <v>4</v>
      </c>
      <c r="C75" s="12">
        <v>1</v>
      </c>
      <c r="D75" s="3">
        <v>131.15</v>
      </c>
      <c r="E75" s="3">
        <v>135.44999999999999</v>
      </c>
      <c r="F75" s="3"/>
      <c r="G75" s="29">
        <f t="shared" ref="G75:G77" si="16">E75/$D$78</f>
        <v>1.0534024627349319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5.75" customHeight="1" x14ac:dyDescent="0.2">
      <c r="B76" s="51"/>
      <c r="C76" s="12">
        <v>2</v>
      </c>
      <c r="D76" s="3">
        <v>124</v>
      </c>
      <c r="E76" s="3">
        <v>138.65</v>
      </c>
      <c r="F76" s="3"/>
      <c r="G76" s="29">
        <f t="shared" si="16"/>
        <v>1.0782890473104343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5.75" customHeight="1" x14ac:dyDescent="0.2">
      <c r="B77" s="51"/>
      <c r="C77" s="12">
        <v>3</v>
      </c>
      <c r="D77" s="3">
        <v>130.60000000000002</v>
      </c>
      <c r="E77" s="3">
        <v>133.39999999999998</v>
      </c>
      <c r="F77" s="3"/>
      <c r="G77" s="29">
        <f t="shared" si="16"/>
        <v>1.0374594944912505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5.75" customHeight="1" x14ac:dyDescent="0.2">
      <c r="B78" s="3"/>
      <c r="C78" s="10" t="s">
        <v>42</v>
      </c>
      <c r="D78" s="3">
        <f>AVERAGE(D75:D77)</f>
        <v>128.58333333333334</v>
      </c>
      <c r="E78" s="3"/>
      <c r="F78" s="3"/>
      <c r="G78" s="29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5.75" customHeight="1" x14ac:dyDescent="0.2">
      <c r="B79" s="3"/>
      <c r="C79" s="3"/>
      <c r="D79" s="3"/>
      <c r="E79" s="3"/>
      <c r="F79" s="10" t="s">
        <v>10</v>
      </c>
      <c r="G79" s="29">
        <f>AVERAGE(G56:G77)</f>
        <v>1.0631120925674267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5.75" customHeight="1" x14ac:dyDescent="0.2">
      <c r="B80" s="3"/>
      <c r="C80" s="3"/>
      <c r="D80" s="3"/>
      <c r="E80" s="3"/>
      <c r="F80" s="10" t="s">
        <v>11</v>
      </c>
      <c r="G80" s="29">
        <f>STDEV(G56:G77)/SQRT(COUNT(G56:G77))</f>
        <v>1.0491346532661587E-2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6" ht="15.75" customHeight="1" x14ac:dyDescent="0.2">
      <c r="B81" s="3"/>
      <c r="C81" s="3"/>
      <c r="D81" s="3"/>
      <c r="E81" s="3"/>
      <c r="F81" s="3"/>
      <c r="G81" s="29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6" ht="15.75" customHeight="1" x14ac:dyDescent="0.2">
      <c r="B82" s="3"/>
      <c r="C82" s="3"/>
      <c r="D82" s="3"/>
      <c r="E82" s="3"/>
      <c r="F82" s="3"/>
      <c r="G82" s="29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6" ht="15.75" customHeight="1" x14ac:dyDescent="0.2">
      <c r="B83" s="3"/>
      <c r="C83" s="3"/>
      <c r="D83" s="3"/>
      <c r="E83" s="3"/>
      <c r="F83" s="3"/>
      <c r="G83" s="29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6" ht="15.75" customHeight="1" x14ac:dyDescent="0.2">
      <c r="A84" s="30"/>
      <c r="B84" s="31"/>
      <c r="C84" s="31"/>
      <c r="D84" s="60" t="s">
        <v>38</v>
      </c>
      <c r="E84" s="51"/>
      <c r="F84" s="31"/>
      <c r="G84" s="32" t="s">
        <v>39</v>
      </c>
      <c r="H84" s="31"/>
      <c r="I84" s="33"/>
      <c r="J84" s="33"/>
      <c r="K84" s="59" t="s">
        <v>38</v>
      </c>
      <c r="L84" s="51"/>
      <c r="M84" s="34" t="s">
        <v>39</v>
      </c>
      <c r="N84" s="34" t="s">
        <v>44</v>
      </c>
      <c r="O84" s="59" t="s">
        <v>38</v>
      </c>
      <c r="P84" s="51"/>
      <c r="Q84" s="34" t="s">
        <v>39</v>
      </c>
      <c r="R84" s="34" t="s">
        <v>44</v>
      </c>
      <c r="S84" s="31"/>
      <c r="T84" s="31"/>
      <c r="U84" s="31"/>
      <c r="V84" s="31"/>
      <c r="W84" s="30"/>
      <c r="X84" s="30"/>
      <c r="Y84" s="30"/>
      <c r="Z84" s="30"/>
    </row>
    <row r="85" spans="1:26" ht="15.75" customHeight="1" x14ac:dyDescent="0.2">
      <c r="B85" s="3"/>
      <c r="C85" s="3"/>
      <c r="D85" s="55" t="s">
        <v>23</v>
      </c>
      <c r="E85" s="51"/>
      <c r="F85" s="3"/>
      <c r="G85" s="11" t="s">
        <v>23</v>
      </c>
      <c r="H85" s="3"/>
      <c r="I85" s="24"/>
      <c r="J85" s="24"/>
      <c r="K85" s="50" t="s">
        <v>12</v>
      </c>
      <c r="L85" s="51"/>
      <c r="M85" s="51"/>
      <c r="N85" s="51"/>
      <c r="O85" s="50" t="s">
        <v>27</v>
      </c>
      <c r="P85" s="51"/>
      <c r="Q85" s="51"/>
      <c r="R85" s="51"/>
      <c r="S85" s="3"/>
      <c r="T85" s="3"/>
      <c r="U85" s="3"/>
      <c r="V85" s="3"/>
    </row>
    <row r="86" spans="1:26" ht="15.75" customHeight="1" x14ac:dyDescent="0.2">
      <c r="A86" s="30"/>
      <c r="B86" s="35" t="s">
        <v>36</v>
      </c>
      <c r="C86" s="35" t="s">
        <v>3</v>
      </c>
      <c r="D86" s="32" t="s">
        <v>18</v>
      </c>
      <c r="E86" s="32" t="s">
        <v>19</v>
      </c>
      <c r="F86" s="31"/>
      <c r="G86" s="32" t="s">
        <v>19</v>
      </c>
      <c r="H86" s="31"/>
      <c r="I86" s="36" t="s">
        <v>36</v>
      </c>
      <c r="J86" s="37" t="s">
        <v>3</v>
      </c>
      <c r="K86" s="38" t="s">
        <v>18</v>
      </c>
      <c r="L86" s="38" t="s">
        <v>19</v>
      </c>
      <c r="M86" s="38" t="s">
        <v>19</v>
      </c>
      <c r="N86" s="39"/>
      <c r="O86" s="38" t="s">
        <v>18</v>
      </c>
      <c r="P86" s="38" t="s">
        <v>19</v>
      </c>
      <c r="Q86" s="38" t="s">
        <v>19</v>
      </c>
      <c r="R86" s="39"/>
      <c r="S86" s="31"/>
      <c r="T86" s="31"/>
      <c r="U86" s="31"/>
      <c r="V86" s="31"/>
      <c r="W86" s="30"/>
      <c r="X86" s="30"/>
      <c r="Y86" s="30"/>
      <c r="Z86" s="30"/>
    </row>
    <row r="87" spans="1:26" ht="15.75" customHeight="1" x14ac:dyDescent="0.2">
      <c r="B87" s="56">
        <v>1</v>
      </c>
      <c r="C87" s="12">
        <v>1</v>
      </c>
      <c r="D87" s="3">
        <v>107.2</v>
      </c>
      <c r="E87" s="3">
        <v>118.3</v>
      </c>
      <c r="F87" s="3"/>
      <c r="G87" s="29">
        <f t="shared" ref="G87:G92" si="17">E87/$D$93</f>
        <v>1.0652859072489869</v>
      </c>
      <c r="H87" s="3"/>
      <c r="I87" s="58">
        <v>1</v>
      </c>
      <c r="J87" s="16">
        <v>1</v>
      </c>
      <c r="K87" s="40">
        <v>110.8</v>
      </c>
      <c r="L87" s="40">
        <v>129.9</v>
      </c>
      <c r="M87" s="18">
        <v>1.1245130000000001</v>
      </c>
      <c r="N87" s="18">
        <v>0.95838100000000004</v>
      </c>
      <c r="O87" s="40">
        <v>131.19999999999999</v>
      </c>
      <c r="P87" s="40">
        <v>141.9</v>
      </c>
      <c r="Q87" s="18">
        <v>1.1472850000000001</v>
      </c>
      <c r="R87" s="18">
        <v>0.97778799999999999</v>
      </c>
      <c r="S87" s="3"/>
      <c r="T87" s="3"/>
      <c r="U87" s="3"/>
      <c r="V87" s="3"/>
    </row>
    <row r="88" spans="1:26" ht="15.75" customHeight="1" x14ac:dyDescent="0.2">
      <c r="B88" s="51"/>
      <c r="C88" s="12">
        <v>2</v>
      </c>
      <c r="D88" s="3">
        <v>110.35</v>
      </c>
      <c r="E88" s="3">
        <v>127.6</v>
      </c>
      <c r="F88" s="3"/>
      <c r="G88" s="29">
        <f t="shared" si="17"/>
        <v>1.1490319675821701</v>
      </c>
      <c r="H88" s="3"/>
      <c r="I88" s="51"/>
      <c r="J88" s="16">
        <v>2</v>
      </c>
      <c r="K88" s="40">
        <v>111.6</v>
      </c>
      <c r="L88" s="40">
        <v>137.4</v>
      </c>
      <c r="M88" s="18">
        <v>1.1894389999999999</v>
      </c>
      <c r="N88" s="18">
        <v>1.013714</v>
      </c>
      <c r="O88" s="40">
        <v>131.30000000000001</v>
      </c>
      <c r="P88" s="40">
        <v>144.4</v>
      </c>
      <c r="Q88" s="18">
        <v>1.1674979999999999</v>
      </c>
      <c r="R88" s="18">
        <v>0.99501499999999998</v>
      </c>
      <c r="S88" s="3"/>
      <c r="T88" s="3"/>
      <c r="U88" s="3"/>
      <c r="V88" s="3"/>
    </row>
    <row r="89" spans="1:26" ht="15.75" customHeight="1" x14ac:dyDescent="0.2">
      <c r="B89" s="51"/>
      <c r="C89" s="12">
        <v>3</v>
      </c>
      <c r="D89" s="3">
        <v>114.6</v>
      </c>
      <c r="E89" s="3">
        <v>125.7</v>
      </c>
      <c r="F89" s="3"/>
      <c r="G89" s="29">
        <f t="shared" si="17"/>
        <v>1.1319225574065737</v>
      </c>
      <c r="H89" s="3"/>
      <c r="I89" s="51"/>
      <c r="J89" s="16">
        <v>3</v>
      </c>
      <c r="K89" s="40">
        <v>117.1</v>
      </c>
      <c r="L89" s="40">
        <v>142.19999999999999</v>
      </c>
      <c r="M89" s="18">
        <v>1.2309909999999999</v>
      </c>
      <c r="N89" s="18">
        <v>1.0491280000000001</v>
      </c>
      <c r="O89" s="40">
        <v>110.1</v>
      </c>
      <c r="P89" s="1"/>
      <c r="Q89" s="19"/>
      <c r="R89" s="19"/>
      <c r="S89" s="3"/>
      <c r="T89" s="3"/>
      <c r="U89" s="3"/>
      <c r="V89" s="3"/>
    </row>
    <row r="90" spans="1:26" ht="15.75" customHeight="1" x14ac:dyDescent="0.2">
      <c r="B90" s="51"/>
      <c r="C90" s="12">
        <v>4</v>
      </c>
      <c r="D90" s="3">
        <v>107.2</v>
      </c>
      <c r="E90" s="3">
        <v>125.15</v>
      </c>
      <c r="F90" s="3"/>
      <c r="G90" s="29">
        <f t="shared" si="17"/>
        <v>1.1269698334083746</v>
      </c>
      <c r="H90" s="3"/>
      <c r="I90" s="51"/>
      <c r="J90" s="16">
        <v>4</v>
      </c>
      <c r="K90" s="40">
        <v>120.2</v>
      </c>
      <c r="L90" s="40">
        <v>137.4</v>
      </c>
      <c r="M90" s="18">
        <v>1.1894389999999999</v>
      </c>
      <c r="N90" s="18">
        <v>1.013714</v>
      </c>
      <c r="O90" s="40">
        <v>108.5</v>
      </c>
      <c r="P90" s="1"/>
      <c r="Q90" s="19"/>
      <c r="R90" s="19"/>
      <c r="S90" s="3"/>
      <c r="T90" s="3"/>
      <c r="U90" s="3"/>
      <c r="V90" s="3"/>
    </row>
    <row r="91" spans="1:26" ht="15.75" customHeight="1" x14ac:dyDescent="0.2">
      <c r="B91" s="51"/>
      <c r="C91" s="12">
        <v>5</v>
      </c>
      <c r="D91" s="3">
        <v>116.3</v>
      </c>
      <c r="E91" s="3">
        <v>122.25</v>
      </c>
      <c r="F91" s="3"/>
      <c r="G91" s="29">
        <f t="shared" si="17"/>
        <v>1.1008554705087799</v>
      </c>
      <c r="H91" s="3"/>
      <c r="I91" s="51"/>
      <c r="J91" s="16">
        <v>5</v>
      </c>
      <c r="K91" s="40">
        <v>112.2</v>
      </c>
      <c r="L91" s="40">
        <v>128.6</v>
      </c>
      <c r="M91" s="18">
        <v>1.113259</v>
      </c>
      <c r="N91" s="18">
        <v>0.94878899999999999</v>
      </c>
      <c r="O91" s="40">
        <v>134.69999999999999</v>
      </c>
      <c r="P91" s="1"/>
      <c r="Q91" s="19"/>
      <c r="R91" s="19"/>
      <c r="S91" s="3"/>
      <c r="T91" s="3"/>
      <c r="U91" s="3"/>
      <c r="V91" s="3"/>
    </row>
    <row r="92" spans="1:26" ht="15.75" customHeight="1" x14ac:dyDescent="0.2">
      <c r="B92" s="51"/>
      <c r="C92" s="12">
        <v>6</v>
      </c>
      <c r="D92" s="3">
        <v>110.65</v>
      </c>
      <c r="E92" s="3">
        <v>126.8</v>
      </c>
      <c r="F92" s="3"/>
      <c r="G92" s="29">
        <f t="shared" si="17"/>
        <v>1.1418280054029717</v>
      </c>
      <c r="H92" s="3"/>
      <c r="I92" s="51"/>
      <c r="J92" s="16">
        <v>6</v>
      </c>
      <c r="K92" s="40">
        <v>121.2</v>
      </c>
      <c r="L92" s="40">
        <v>140.69999999999999</v>
      </c>
      <c r="M92" s="18">
        <v>1.2180059999999999</v>
      </c>
      <c r="N92" s="18">
        <v>1.0380609999999999</v>
      </c>
      <c r="O92" s="40">
        <v>126.3</v>
      </c>
      <c r="P92" s="1"/>
      <c r="Q92" s="19"/>
      <c r="R92" s="19"/>
      <c r="S92" s="3"/>
      <c r="T92" s="3"/>
      <c r="U92" s="3"/>
      <c r="V92" s="3"/>
    </row>
    <row r="93" spans="1:26" ht="15.75" customHeight="1" x14ac:dyDescent="0.2">
      <c r="B93" s="3"/>
      <c r="C93" s="10" t="s">
        <v>42</v>
      </c>
      <c r="D93" s="3">
        <f>AVERAGE(D87:D92)</f>
        <v>111.05</v>
      </c>
      <c r="E93" s="3"/>
      <c r="F93" s="3"/>
      <c r="G93" s="29"/>
      <c r="H93" s="3"/>
      <c r="I93" s="21"/>
      <c r="J93" s="16" t="s">
        <v>42</v>
      </c>
      <c r="K93" s="18">
        <v>115.5167</v>
      </c>
      <c r="L93" s="19"/>
      <c r="M93" s="19"/>
      <c r="N93" s="19"/>
      <c r="O93" s="18">
        <v>123.6833</v>
      </c>
      <c r="P93" s="19"/>
      <c r="Q93" s="19"/>
      <c r="R93" s="19"/>
      <c r="S93" s="3"/>
      <c r="T93" s="3"/>
      <c r="U93" s="3"/>
      <c r="V93" s="3"/>
    </row>
    <row r="94" spans="1:26" ht="15.75" customHeight="1" x14ac:dyDescent="0.2">
      <c r="B94" s="56">
        <v>2</v>
      </c>
      <c r="C94" s="12">
        <v>1</v>
      </c>
      <c r="D94" s="3">
        <v>124.55</v>
      </c>
      <c r="E94" s="3">
        <v>127.6</v>
      </c>
      <c r="F94" s="3"/>
      <c r="G94" s="29">
        <f t="shared" ref="G94:G99" si="18">E94/$D$100</f>
        <v>1.029378151260504</v>
      </c>
      <c r="H94" s="3"/>
      <c r="I94" s="58">
        <v>2</v>
      </c>
      <c r="J94" s="16">
        <v>1</v>
      </c>
      <c r="K94" s="40">
        <v>126.6</v>
      </c>
      <c r="L94" s="40">
        <v>147</v>
      </c>
      <c r="M94" s="18">
        <v>1.17757</v>
      </c>
      <c r="N94" s="18">
        <v>1.0035989999999999</v>
      </c>
      <c r="O94" s="40">
        <v>130.30000000000001</v>
      </c>
      <c r="P94" s="40">
        <v>156</v>
      </c>
      <c r="Q94" s="18">
        <v>1.2402280000000001</v>
      </c>
      <c r="R94" s="18">
        <v>1.0569999999999999</v>
      </c>
      <c r="S94" s="3"/>
      <c r="T94" s="3"/>
      <c r="U94" s="3"/>
      <c r="V94" s="3"/>
    </row>
    <row r="95" spans="1:26" ht="15.75" customHeight="1" x14ac:dyDescent="0.2">
      <c r="B95" s="51"/>
      <c r="C95" s="12">
        <v>2</v>
      </c>
      <c r="D95" s="3">
        <v>124.5</v>
      </c>
      <c r="E95" s="3">
        <v>128.9</v>
      </c>
      <c r="F95" s="3"/>
      <c r="G95" s="29">
        <f t="shared" si="18"/>
        <v>1.0398655462184871</v>
      </c>
      <c r="H95" s="3"/>
      <c r="I95" s="51"/>
      <c r="J95" s="16">
        <v>2</v>
      </c>
      <c r="K95" s="1"/>
      <c r="L95" s="40">
        <v>148.1</v>
      </c>
      <c r="M95" s="18">
        <v>1.186382</v>
      </c>
      <c r="N95" s="18">
        <v>1.011109</v>
      </c>
      <c r="O95" s="40">
        <v>123.3</v>
      </c>
      <c r="P95" s="40">
        <v>154.1</v>
      </c>
      <c r="Q95" s="18">
        <v>1.225123</v>
      </c>
      <c r="R95" s="18">
        <v>1.0441260000000001</v>
      </c>
      <c r="S95" s="3"/>
      <c r="T95" s="3"/>
      <c r="U95" s="3"/>
      <c r="V95" s="3"/>
    </row>
    <row r="96" spans="1:26" ht="15.75" customHeight="1" x14ac:dyDescent="0.2">
      <c r="B96" s="51"/>
      <c r="C96" s="12">
        <v>3</v>
      </c>
      <c r="D96" s="3">
        <v>124.3</v>
      </c>
      <c r="E96" s="3">
        <v>128.19999999999999</v>
      </c>
      <c r="F96" s="3"/>
      <c r="G96" s="29">
        <f t="shared" si="18"/>
        <v>1.0342184873949576</v>
      </c>
      <c r="H96" s="3"/>
      <c r="I96" s="51"/>
      <c r="J96" s="16">
        <v>3</v>
      </c>
      <c r="K96" s="40">
        <v>123.3</v>
      </c>
      <c r="L96" s="40">
        <v>146.6</v>
      </c>
      <c r="M96" s="18">
        <v>1.174366</v>
      </c>
      <c r="N96" s="18">
        <v>1.0008680000000001</v>
      </c>
      <c r="O96" s="40">
        <v>111.8</v>
      </c>
      <c r="P96" s="40">
        <v>161.1</v>
      </c>
      <c r="Q96" s="18">
        <v>1.2807740000000001</v>
      </c>
      <c r="R96" s="18">
        <v>1.091556</v>
      </c>
      <c r="S96" s="3"/>
      <c r="T96" s="3"/>
      <c r="U96" s="3"/>
      <c r="V96" s="3"/>
    </row>
    <row r="97" spans="1:26" ht="15.75" customHeight="1" x14ac:dyDescent="0.2">
      <c r="B97" s="51"/>
      <c r="C97" s="12">
        <v>4</v>
      </c>
      <c r="D97" s="3">
        <v>125.05</v>
      </c>
      <c r="E97" s="3">
        <v>127.5</v>
      </c>
      <c r="F97" s="3"/>
      <c r="G97" s="29">
        <f t="shared" si="18"/>
        <v>1.0285714285714285</v>
      </c>
      <c r="H97" s="3"/>
      <c r="I97" s="51"/>
      <c r="J97" s="16">
        <v>4</v>
      </c>
      <c r="K97" s="40">
        <v>124.6</v>
      </c>
      <c r="L97" s="40">
        <v>141</v>
      </c>
      <c r="M97" s="18">
        <v>1.1295059999999999</v>
      </c>
      <c r="N97" s="18">
        <v>0.96263600000000005</v>
      </c>
      <c r="O97" s="40">
        <v>109.1</v>
      </c>
      <c r="P97" s="40">
        <v>148.80000000000001</v>
      </c>
      <c r="Q97" s="18">
        <v>1.182987</v>
      </c>
      <c r="R97" s="18">
        <v>1.0082150000000001</v>
      </c>
      <c r="S97" s="3"/>
      <c r="T97" s="3"/>
      <c r="U97" s="3"/>
      <c r="V97" s="3"/>
    </row>
    <row r="98" spans="1:26" ht="15.75" customHeight="1" x14ac:dyDescent="0.2">
      <c r="B98" s="51"/>
      <c r="C98" s="12">
        <v>5</v>
      </c>
      <c r="D98" s="3">
        <v>122.5</v>
      </c>
      <c r="E98" s="3">
        <v>128</v>
      </c>
      <c r="F98" s="3"/>
      <c r="G98" s="29">
        <f t="shared" si="18"/>
        <v>1.0326050420168065</v>
      </c>
      <c r="H98" s="3"/>
      <c r="I98" s="51"/>
      <c r="J98" s="16">
        <v>5</v>
      </c>
      <c r="K98" s="1"/>
      <c r="L98" s="1"/>
      <c r="M98" s="19"/>
      <c r="N98" s="19"/>
      <c r="O98" s="40">
        <v>140.1</v>
      </c>
      <c r="P98" s="40">
        <v>147.19999999999999</v>
      </c>
      <c r="Q98" s="18">
        <v>1.170266</v>
      </c>
      <c r="R98" s="18">
        <v>0.99737399999999998</v>
      </c>
      <c r="S98" s="3"/>
      <c r="T98" s="3"/>
      <c r="U98" s="3"/>
      <c r="V98" s="3"/>
    </row>
    <row r="99" spans="1:26" ht="15.75" customHeight="1" x14ac:dyDescent="0.2">
      <c r="B99" s="51"/>
      <c r="C99" s="12">
        <v>6</v>
      </c>
      <c r="D99" s="3">
        <v>122.85</v>
      </c>
      <c r="E99" s="3">
        <v>129.6</v>
      </c>
      <c r="F99" s="3"/>
      <c r="G99" s="29">
        <f t="shared" si="18"/>
        <v>1.0455126050420165</v>
      </c>
      <c r="H99" s="3"/>
      <c r="I99" s="51"/>
      <c r="J99" s="16">
        <v>6</v>
      </c>
      <c r="K99" s="1"/>
      <c r="L99" s="1"/>
      <c r="M99" s="19"/>
      <c r="N99" s="19"/>
      <c r="O99" s="40">
        <v>140.1</v>
      </c>
      <c r="P99" s="40">
        <v>138.6</v>
      </c>
      <c r="Q99" s="18">
        <v>1.1018950000000001</v>
      </c>
      <c r="R99" s="18">
        <v>0.93910400000000005</v>
      </c>
      <c r="S99" s="3"/>
      <c r="T99" s="3"/>
      <c r="U99" s="3"/>
      <c r="V99" s="3"/>
    </row>
    <row r="100" spans="1:26" ht="15.75" customHeight="1" x14ac:dyDescent="0.2">
      <c r="B100" s="3"/>
      <c r="C100" s="10" t="s">
        <v>42</v>
      </c>
      <c r="D100" s="3">
        <f>AVERAGE(D94:D99)</f>
        <v>123.95833333333336</v>
      </c>
      <c r="E100" s="3"/>
      <c r="F100" s="3"/>
      <c r="G100" s="29"/>
      <c r="H100" s="3"/>
      <c r="I100" s="41"/>
      <c r="J100" s="17" t="s">
        <v>42</v>
      </c>
      <c r="K100" s="18">
        <v>124.83329999999999</v>
      </c>
      <c r="L100" s="19"/>
      <c r="M100" s="19"/>
      <c r="N100" s="19"/>
      <c r="O100" s="18">
        <v>125.7833</v>
      </c>
      <c r="P100" s="42"/>
      <c r="Q100" s="19"/>
      <c r="R100" s="19"/>
      <c r="S100" s="3"/>
      <c r="T100" s="3"/>
      <c r="U100" s="3"/>
      <c r="V100" s="3"/>
    </row>
    <row r="101" spans="1:26" ht="15.75" customHeight="1" x14ac:dyDescent="0.2">
      <c r="B101" s="56">
        <v>3</v>
      </c>
      <c r="C101" s="12">
        <v>1</v>
      </c>
      <c r="D101" s="3">
        <v>124.55000000000001</v>
      </c>
      <c r="E101" s="3">
        <v>129.25</v>
      </c>
      <c r="F101" s="3"/>
      <c r="G101" s="29">
        <f t="shared" ref="G101:G103" si="19">E101/$D$104</f>
        <v>1.0436011303996771</v>
      </c>
      <c r="H101" s="3"/>
      <c r="I101" s="19"/>
      <c r="J101" s="19"/>
      <c r="K101" s="19"/>
      <c r="L101" s="19"/>
      <c r="M101" s="43" t="s">
        <v>10</v>
      </c>
      <c r="N101" s="18">
        <v>1</v>
      </c>
      <c r="O101" s="19"/>
      <c r="P101" s="19"/>
      <c r="Q101" s="19"/>
      <c r="R101" s="18">
        <v>1.0137719999999999</v>
      </c>
      <c r="S101" s="3"/>
      <c r="T101" s="3"/>
      <c r="U101" s="3"/>
      <c r="V101" s="3"/>
    </row>
    <row r="102" spans="1:26" ht="15.75" customHeight="1" x14ac:dyDescent="0.2">
      <c r="B102" s="51"/>
      <c r="C102" s="12">
        <v>2</v>
      </c>
      <c r="D102" s="3">
        <v>125.25</v>
      </c>
      <c r="E102" s="3">
        <v>134.6</v>
      </c>
      <c r="F102" s="3"/>
      <c r="G102" s="29">
        <f t="shared" si="19"/>
        <v>1.0867985466289865</v>
      </c>
      <c r="H102" s="3"/>
      <c r="I102" s="19"/>
      <c r="J102" s="19"/>
      <c r="K102" s="19"/>
      <c r="L102" s="19"/>
      <c r="M102" s="17" t="s">
        <v>11</v>
      </c>
      <c r="N102" s="18">
        <v>1.0607E-2</v>
      </c>
      <c r="O102" s="19"/>
      <c r="P102" s="19"/>
      <c r="Q102" s="19"/>
      <c r="R102" s="18">
        <v>1.7093000000000001E-2</v>
      </c>
      <c r="S102" s="3"/>
      <c r="T102" s="3"/>
      <c r="U102" s="3"/>
      <c r="V102" s="3"/>
    </row>
    <row r="103" spans="1:26" ht="15.75" customHeight="1" x14ac:dyDescent="0.2">
      <c r="B103" s="51"/>
      <c r="C103" s="12">
        <v>3</v>
      </c>
      <c r="D103" s="3">
        <v>121.75</v>
      </c>
      <c r="E103" s="3">
        <v>132.4</v>
      </c>
      <c r="F103" s="3"/>
      <c r="G103" s="29">
        <f t="shared" si="19"/>
        <v>1.0690351231328219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6" ht="15.75" customHeight="1" x14ac:dyDescent="0.2">
      <c r="B104" s="3"/>
      <c r="C104" s="10" t="s">
        <v>42</v>
      </c>
      <c r="D104" s="3">
        <f>AVERAGE(D101:D103)</f>
        <v>123.85000000000001</v>
      </c>
      <c r="E104" s="3"/>
      <c r="F104" s="3"/>
      <c r="G104" s="29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6" ht="15.75" customHeight="1" x14ac:dyDescent="0.2">
      <c r="B105" s="3"/>
      <c r="C105" s="3"/>
      <c r="D105" s="3"/>
      <c r="E105" s="3"/>
      <c r="F105" s="10" t="s">
        <v>10</v>
      </c>
      <c r="G105" s="29">
        <f>AVERAGE(G87:G103)</f>
        <v>1.0750319868149028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6" ht="15.75" customHeight="1" x14ac:dyDescent="0.2">
      <c r="B106" s="3"/>
      <c r="C106" s="3"/>
      <c r="D106" s="3"/>
      <c r="E106" s="3"/>
      <c r="F106" s="10" t="s">
        <v>11</v>
      </c>
      <c r="G106" s="29">
        <f>STDEV(G87:G103)/SQRT(COUNT(G87:G103))</f>
        <v>1.1466856919183293E-2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6" ht="15.75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6" ht="15.75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6" ht="15.75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6" ht="15.75" customHeight="1" x14ac:dyDescent="0.3">
      <c r="A110" s="2" t="s">
        <v>54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6" ht="15.75" customHeight="1" x14ac:dyDescent="0.2">
      <c r="A111" s="30"/>
      <c r="B111" s="33"/>
      <c r="C111" s="33"/>
      <c r="D111" s="59" t="s">
        <v>38</v>
      </c>
      <c r="E111" s="51"/>
      <c r="F111" s="34" t="s">
        <v>39</v>
      </c>
      <c r="G111" s="34" t="s">
        <v>55</v>
      </c>
      <c r="H111" s="59" t="s">
        <v>38</v>
      </c>
      <c r="I111" s="51"/>
      <c r="J111" s="34" t="s">
        <v>39</v>
      </c>
      <c r="K111" s="34" t="s">
        <v>55</v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0"/>
      <c r="X111" s="30"/>
      <c r="Y111" s="30"/>
      <c r="Z111" s="30"/>
    </row>
    <row r="112" spans="1:26" ht="15.75" customHeight="1" x14ac:dyDescent="0.2">
      <c r="B112" s="24"/>
      <c r="C112" s="24"/>
      <c r="D112" s="50" t="s">
        <v>29</v>
      </c>
      <c r="E112" s="51"/>
      <c r="F112" s="51"/>
      <c r="G112" s="51"/>
      <c r="H112" s="50" t="s">
        <v>30</v>
      </c>
      <c r="I112" s="51"/>
      <c r="J112" s="51"/>
      <c r="K112" s="5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5.75" customHeight="1" x14ac:dyDescent="0.2">
      <c r="B113" s="22" t="s">
        <v>36</v>
      </c>
      <c r="C113" s="17" t="s">
        <v>3</v>
      </c>
      <c r="D113" s="20" t="s">
        <v>18</v>
      </c>
      <c r="E113" s="20" t="s">
        <v>19</v>
      </c>
      <c r="F113" s="20" t="s">
        <v>19</v>
      </c>
      <c r="G113" s="20" t="s">
        <v>19</v>
      </c>
      <c r="H113" s="20" t="s">
        <v>18</v>
      </c>
      <c r="I113" s="20" t="s">
        <v>19</v>
      </c>
      <c r="J113" s="20" t="s">
        <v>19</v>
      </c>
      <c r="K113" s="20" t="s">
        <v>19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5.75" customHeight="1" x14ac:dyDescent="0.2">
      <c r="B114" s="58">
        <v>1</v>
      </c>
      <c r="C114" s="17">
        <v>1</v>
      </c>
      <c r="D114" s="40">
        <v>105.5</v>
      </c>
      <c r="E114" s="40">
        <v>158.6</v>
      </c>
      <c r="F114" s="18">
        <v>1.3351569999999999</v>
      </c>
      <c r="G114" s="18">
        <v>1.0104409999999999</v>
      </c>
      <c r="H114" s="40">
        <v>133.30000000000001</v>
      </c>
      <c r="I114" s="40">
        <v>142.80000000000001</v>
      </c>
      <c r="J114" s="18">
        <v>1.0315430000000001</v>
      </c>
      <c r="K114" s="18">
        <v>0.780667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5.75" customHeight="1" x14ac:dyDescent="0.2">
      <c r="B115" s="51"/>
      <c r="C115" s="17">
        <v>2</v>
      </c>
      <c r="D115" s="40">
        <v>107</v>
      </c>
      <c r="E115" s="40">
        <v>153.19999999999999</v>
      </c>
      <c r="F115" s="18">
        <v>1.289698</v>
      </c>
      <c r="G115" s="18">
        <v>0.97603799999999996</v>
      </c>
      <c r="H115" s="40">
        <v>143.69999999999999</v>
      </c>
      <c r="I115" s="40">
        <v>153.6</v>
      </c>
      <c r="J115" s="18">
        <v>1.109559</v>
      </c>
      <c r="K115" s="18">
        <v>0.83970900000000004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5.75" customHeight="1" x14ac:dyDescent="0.2">
      <c r="B116" s="51"/>
      <c r="C116" s="17">
        <v>3</v>
      </c>
      <c r="D116" s="1"/>
      <c r="E116" s="44"/>
      <c r="F116" s="19"/>
      <c r="G116" s="19"/>
      <c r="H116" s="40">
        <v>123.9</v>
      </c>
      <c r="I116" s="40">
        <v>140.9</v>
      </c>
      <c r="J116" s="18">
        <v>1.0178179999999999</v>
      </c>
      <c r="K116" s="18">
        <v>0.77027999999999996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5.75" customHeight="1" x14ac:dyDescent="0.2">
      <c r="B117" s="51"/>
      <c r="C117" s="17">
        <v>4</v>
      </c>
      <c r="D117" s="40">
        <v>135.6</v>
      </c>
      <c r="E117" s="40">
        <v>145.1</v>
      </c>
      <c r="F117" s="18">
        <v>1.221509</v>
      </c>
      <c r="G117" s="18">
        <v>0.92443200000000003</v>
      </c>
      <c r="H117" s="40">
        <v>129.9</v>
      </c>
      <c r="I117" s="40">
        <v>144.19999999999999</v>
      </c>
      <c r="J117" s="18">
        <v>1.0416570000000001</v>
      </c>
      <c r="K117" s="18">
        <v>0.78832100000000005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5.75" customHeight="1" x14ac:dyDescent="0.2">
      <c r="B118" s="51"/>
      <c r="C118" s="17">
        <v>5</v>
      </c>
      <c r="D118" s="40">
        <v>110.4</v>
      </c>
      <c r="E118" s="40">
        <v>155.5</v>
      </c>
      <c r="F118" s="18">
        <v>1.3090599999999999</v>
      </c>
      <c r="G118" s="18">
        <v>0.99069099999999999</v>
      </c>
      <c r="H118" s="40">
        <v>148.80000000000001</v>
      </c>
      <c r="I118" s="40">
        <v>143.80000000000001</v>
      </c>
      <c r="J118" s="18">
        <v>1.038767</v>
      </c>
      <c r="K118" s="18">
        <v>0.786134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5.75" customHeight="1" x14ac:dyDescent="0.2">
      <c r="B119" s="51"/>
      <c r="C119" s="17">
        <v>6</v>
      </c>
      <c r="D119" s="40">
        <v>109.1</v>
      </c>
      <c r="E119" s="40">
        <v>164.7</v>
      </c>
      <c r="F119" s="18">
        <v>1.3865099999999999</v>
      </c>
      <c r="G119" s="18">
        <v>1.049304</v>
      </c>
      <c r="H119" s="40">
        <v>151</v>
      </c>
      <c r="I119" s="40">
        <v>148.30000000000001</v>
      </c>
      <c r="J119" s="18">
        <v>1.0712740000000001</v>
      </c>
      <c r="K119" s="18">
        <v>0.81073499999999998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5.75" customHeight="1" x14ac:dyDescent="0.2">
      <c r="B120" s="45"/>
      <c r="C120" s="17" t="s">
        <v>42</v>
      </c>
      <c r="D120" s="19"/>
      <c r="E120" s="19"/>
      <c r="F120" s="19"/>
      <c r="G120" s="18">
        <v>0.99018099999999998</v>
      </c>
      <c r="H120" s="19"/>
      <c r="I120" s="19"/>
      <c r="J120" s="19"/>
      <c r="K120" s="18">
        <v>0.79597499999999999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5.75" customHeight="1" x14ac:dyDescent="0.2">
      <c r="B121" s="58">
        <v>2</v>
      </c>
      <c r="C121" s="17">
        <v>1</v>
      </c>
      <c r="D121" s="40">
        <v>98.47</v>
      </c>
      <c r="E121" s="40">
        <v>150.6</v>
      </c>
      <c r="F121" s="18">
        <v>1.415125</v>
      </c>
      <c r="G121" s="18">
        <v>1.0709599999999999</v>
      </c>
      <c r="H121" s="1"/>
      <c r="I121" s="1"/>
      <c r="J121" s="19"/>
      <c r="K121" s="1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5.75" customHeight="1" x14ac:dyDescent="0.2">
      <c r="B122" s="51"/>
      <c r="C122" s="17">
        <v>2</v>
      </c>
      <c r="D122" s="40">
        <v>99.06</v>
      </c>
      <c r="E122" s="40">
        <v>145.1</v>
      </c>
      <c r="F122" s="18">
        <v>1.3634440000000001</v>
      </c>
      <c r="G122" s="18">
        <v>1.0318480000000001</v>
      </c>
      <c r="H122" s="1"/>
      <c r="I122" s="1"/>
      <c r="J122" s="19"/>
      <c r="K122" s="1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5.75" customHeight="1" x14ac:dyDescent="0.2">
      <c r="B123" s="51"/>
      <c r="C123" s="17">
        <v>3</v>
      </c>
      <c r="D123" s="40">
        <v>104.7</v>
      </c>
      <c r="E123" s="40">
        <v>148.9</v>
      </c>
      <c r="F123" s="18">
        <v>1.399151</v>
      </c>
      <c r="G123" s="18">
        <v>1.0588709999999999</v>
      </c>
      <c r="H123" s="40">
        <v>134</v>
      </c>
      <c r="I123" s="40">
        <v>129.80000000000001</v>
      </c>
      <c r="J123" s="18">
        <v>0.96201599999999998</v>
      </c>
      <c r="K123" s="18">
        <v>0.72804899999999995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5.75" customHeight="1" x14ac:dyDescent="0.2">
      <c r="B124" s="51"/>
      <c r="C124" s="17">
        <v>4</v>
      </c>
      <c r="D124" s="40">
        <v>114.2</v>
      </c>
      <c r="E124" s="40">
        <v>150.9</v>
      </c>
      <c r="F124" s="18">
        <v>1.4179440000000001</v>
      </c>
      <c r="G124" s="18">
        <v>1.073094</v>
      </c>
      <c r="H124" s="40">
        <v>127</v>
      </c>
      <c r="I124" s="40">
        <v>126</v>
      </c>
      <c r="J124" s="18">
        <v>0.93385200000000002</v>
      </c>
      <c r="K124" s="18">
        <v>0.706735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.75" customHeight="1" x14ac:dyDescent="0.2">
      <c r="B125" s="51"/>
      <c r="C125" s="17">
        <v>5</v>
      </c>
      <c r="D125" s="40">
        <v>115.3</v>
      </c>
      <c r="E125" s="1"/>
      <c r="F125" s="19"/>
      <c r="G125" s="19"/>
      <c r="H125" s="40">
        <v>136.4</v>
      </c>
      <c r="I125" s="40">
        <v>129.30000000000001</v>
      </c>
      <c r="J125" s="18">
        <v>0.95831</v>
      </c>
      <c r="K125" s="18">
        <v>0.72524500000000003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5.75" customHeight="1" x14ac:dyDescent="0.2">
      <c r="B126" s="51"/>
      <c r="C126" s="17">
        <v>6</v>
      </c>
      <c r="D126" s="40">
        <v>106.8</v>
      </c>
      <c r="E126" s="1"/>
      <c r="F126" s="19"/>
      <c r="G126" s="19"/>
      <c r="H126" s="40">
        <v>142.30000000000001</v>
      </c>
      <c r="I126" s="40">
        <v>122.1</v>
      </c>
      <c r="J126" s="18">
        <v>0.90494699999999995</v>
      </c>
      <c r="K126" s="18">
        <v>0.68486000000000002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5.75" customHeight="1" x14ac:dyDescent="0.2">
      <c r="B127" s="45"/>
      <c r="C127" s="17" t="s">
        <v>42</v>
      </c>
      <c r="D127" s="19"/>
      <c r="E127" s="19"/>
      <c r="F127" s="19"/>
      <c r="G127" s="18">
        <v>1.0586930000000001</v>
      </c>
      <c r="H127" s="19"/>
      <c r="I127" s="42"/>
      <c r="J127" s="19"/>
      <c r="K127" s="18">
        <v>0.71122200000000002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5.75" customHeight="1" x14ac:dyDescent="0.2">
      <c r="B128" s="58">
        <v>3</v>
      </c>
      <c r="C128" s="17">
        <v>1</v>
      </c>
      <c r="D128" s="40">
        <v>137.6</v>
      </c>
      <c r="E128" s="40">
        <v>155.4</v>
      </c>
      <c r="F128" s="40">
        <v>1.2338229999999999</v>
      </c>
      <c r="G128" s="18">
        <v>0.93375200000000003</v>
      </c>
      <c r="H128" s="40">
        <v>112.9</v>
      </c>
      <c r="I128" s="40">
        <v>117.4</v>
      </c>
      <c r="J128" s="40">
        <v>0.99449399999999999</v>
      </c>
      <c r="K128" s="18">
        <v>0.75262899999999999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5.75" customHeight="1" x14ac:dyDescent="0.2">
      <c r="B129" s="51"/>
      <c r="C129" s="17">
        <v>2</v>
      </c>
      <c r="D129" s="40">
        <v>111.2</v>
      </c>
      <c r="E129" s="40">
        <v>154.19999999999999</v>
      </c>
      <c r="F129" s="40">
        <v>1.2242949999999999</v>
      </c>
      <c r="G129" s="18">
        <v>0.92654099999999995</v>
      </c>
      <c r="H129" s="40">
        <v>109.7</v>
      </c>
      <c r="I129" s="40">
        <v>121.3</v>
      </c>
      <c r="J129" s="40">
        <v>1.027531</v>
      </c>
      <c r="K129" s="18">
        <v>0.77763099999999996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5.75" customHeight="1" x14ac:dyDescent="0.2">
      <c r="B130" s="51"/>
      <c r="C130" s="17">
        <v>3</v>
      </c>
      <c r="D130" s="40">
        <v>139.9</v>
      </c>
      <c r="E130" s="40">
        <v>160.4</v>
      </c>
      <c r="F130" s="40">
        <v>1.2735209999999999</v>
      </c>
      <c r="G130" s="18">
        <v>0.96379499999999996</v>
      </c>
      <c r="H130" s="40">
        <v>118.9</v>
      </c>
      <c r="I130" s="40">
        <v>132.30000000000001</v>
      </c>
      <c r="J130" s="40">
        <v>1.1207119999999999</v>
      </c>
      <c r="K130" s="18">
        <v>0.84814999999999996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5.75" customHeight="1" x14ac:dyDescent="0.2">
      <c r="B131" s="51"/>
      <c r="C131" s="17">
        <v>4</v>
      </c>
      <c r="D131" s="40">
        <v>120.3</v>
      </c>
      <c r="E131" s="40">
        <v>164.8</v>
      </c>
      <c r="F131" s="40">
        <v>1.3084560000000001</v>
      </c>
      <c r="G131" s="18">
        <v>0.99023399999999995</v>
      </c>
      <c r="H131" s="40">
        <v>124.4</v>
      </c>
      <c r="I131" s="40">
        <v>132</v>
      </c>
      <c r="J131" s="40">
        <v>1.1181700000000001</v>
      </c>
      <c r="K131" s="18">
        <v>0.84622600000000003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5.75" customHeight="1" x14ac:dyDescent="0.2">
      <c r="B132" s="51"/>
      <c r="C132" s="17">
        <v>5</v>
      </c>
      <c r="D132" s="40">
        <v>119.5</v>
      </c>
      <c r="E132" s="1"/>
      <c r="F132" s="1"/>
      <c r="G132" s="19"/>
      <c r="H132" s="40">
        <v>118.7</v>
      </c>
      <c r="I132" s="40">
        <v>138</v>
      </c>
      <c r="J132" s="40">
        <v>1.1689959999999999</v>
      </c>
      <c r="K132" s="18">
        <v>0.88469100000000001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5.75" customHeight="1" x14ac:dyDescent="0.2">
      <c r="B133" s="51"/>
      <c r="C133" s="17">
        <v>6</v>
      </c>
      <c r="D133" s="40">
        <v>127.2</v>
      </c>
      <c r="E133" s="1"/>
      <c r="F133" s="19"/>
      <c r="G133" s="19"/>
      <c r="H133" s="40">
        <v>123.7</v>
      </c>
      <c r="I133" s="40">
        <v>137.9</v>
      </c>
      <c r="J133" s="40">
        <v>1.1681490000000001</v>
      </c>
      <c r="K133" s="18">
        <v>0.88405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5.75" customHeight="1" x14ac:dyDescent="0.2">
      <c r="B134" s="19"/>
      <c r="C134" s="17" t="s">
        <v>42</v>
      </c>
      <c r="D134" s="19"/>
      <c r="E134" s="19"/>
      <c r="F134" s="19"/>
      <c r="G134" s="18">
        <v>0.95357999999999998</v>
      </c>
      <c r="H134" s="19"/>
      <c r="I134" s="19"/>
      <c r="J134" s="19"/>
      <c r="K134" s="18">
        <v>0.832229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5.75" customHeight="1" x14ac:dyDescent="0.2">
      <c r="B135" s="19"/>
      <c r="C135" s="19"/>
      <c r="D135" s="19"/>
      <c r="E135" s="43" t="s">
        <v>10</v>
      </c>
      <c r="F135" s="19"/>
      <c r="G135" s="18">
        <v>1</v>
      </c>
      <c r="H135" s="19"/>
      <c r="I135" s="19"/>
      <c r="J135" s="19"/>
      <c r="K135" s="18">
        <v>0.78838200000000003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5.75" customHeight="1" x14ac:dyDescent="0.2">
      <c r="B136" s="19"/>
      <c r="C136" s="19"/>
      <c r="D136" s="19"/>
      <c r="E136" s="17" t="s">
        <v>11</v>
      </c>
      <c r="F136" s="19"/>
      <c r="G136" s="18">
        <v>1.4970000000000001E-2</v>
      </c>
      <c r="H136" s="19"/>
      <c r="I136" s="19"/>
      <c r="J136" s="19"/>
      <c r="K136" s="18">
        <v>1.5176E-2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5.75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5.7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5.75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5.75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5.75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5.75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.75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5.7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5.75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5.75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5.75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5.75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5.75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5.75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5.75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5.75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5.7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5.7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5.75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5.7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5.75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5.75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5.75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5.75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.75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5.75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5.75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5.75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5.75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5.7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5.7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5.7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5.7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5.7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5.7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5.7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5.7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5.7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5.7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5.7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5.7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5.7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.7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5.7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5.7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5.7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5.7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5.7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5.7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5.7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5.7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5.7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5.7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5.7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5.7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5.7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5.7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5.7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5.7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5.7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.7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5.7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5.7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5.7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5.7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5.7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5.7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5.7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5.7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5.7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5.7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5.7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5.7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5.7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5.7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5.7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5.7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5.7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.7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5.7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5.7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5.7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5.75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5.75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5.7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5.75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5.75" customHeigh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5.75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5.75" customHeigh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5.75" customHeigh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5.75" customHeigh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5.75" customHeigh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5.75" customHeigh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5.75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5.7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5.7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.7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5.7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5.7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5.7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5.7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5.7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5.7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5.7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5.7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5.7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5.7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5.7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5.7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5.7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5.7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5.7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5.7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5.7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.7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5.7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5.7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5.75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5.75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5.75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5.75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5.75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5.75" customHeigh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5.75" customHeigh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5.75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5.75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5.75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5.75" customHeigh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5.75" customHeigh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5.75" customHeigh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5.75" customHeigh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5.75" customHeigh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.75" customHeigh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5.75" customHeigh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5.75" customHeigh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5.75" customHeigh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5.75" customHeigh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5.75" customHeigh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5.75" customHeigh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5.75" customHeigh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5.75" customHeigh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5.75" customHeigh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5.75" customHeigh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5.75" customHeigh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5.75" customHeigh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5.75" customHeigh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ht="15.75" customHeigh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ht="15.75" customHeigh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ht="15.75" customHeigh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ht="15.75" customHeigh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.75" customHeigh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ht="15.75" customHeigh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ht="15.75" customHeigh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ht="15.75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ht="15.75" customHeigh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ht="15.75" customHeigh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ht="15.75" customHeigh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ht="15.75" customHeigh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ht="15.75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ht="15.75" customHeigh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ht="15.75" customHeigh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ht="15.75" customHeigh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ht="15.75" customHeigh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ht="15.75" customHeigh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ht="15.75" customHeigh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ht="15.75" customHeigh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ht="15.75" customHeigh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ht="15.75" customHeigh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.75" customHeigh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ht="15.75" customHeigh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ht="15.75" customHeigh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ht="15.75" customHeigh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.75" customHeigh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ht="15.75" customHeigh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ht="15.75" customHeigh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ht="15.75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ht="15.75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.75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.7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ht="15.7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ht="15.75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ht="15.7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ht="15.75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ht="15.75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ht="15.7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ht="15.7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.7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ht="15.7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ht="15.7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ht="15.7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ht="15.7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ht="15.7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ht="15.7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ht="15.75" customHeigh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ht="15.75" customHeigh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ht="15.75" customHeigh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ht="15.75" customHeigh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ht="15.75" customHeigh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ht="15.75" customHeigh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ht="15.75" customHeigh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ht="15.75" customHeigh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ht="15.75" customHeigh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ht="15.75" customHeigh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ht="15.75" customHeigh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.75" customHeigh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ht="15.75" customHeigh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ht="15.75" customHeigh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ht="15.75" customHeigh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ht="15.75" customHeigh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ht="15.75" customHeight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ht="15.75" customHeight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ht="15.75" customHeight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ht="15.75" customHeight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ht="15.75" customHeight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ht="15.75" customHeight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ht="15.75" customHeight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ht="15.75" customHeight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ht="15.75" customHeight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ht="15.75" customHeight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ht="15.75" customHeight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ht="15.75" customHeight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ht="15.75" customHeight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.75" customHeight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ht="15.75" customHeight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ht="15.75" customHeight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ht="15.75" customHeight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ht="15.75" customHeight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ht="15.75" customHeight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ht="15.75" customHeight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ht="15.75" customHeight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ht="15.75" customHeight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ht="15.75" customHeight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ht="15.75" customHeight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ht="15.75" customHeight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ht="15.75" customHeight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ht="15.75" customHeight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ht="15.75" customHeight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ht="15.75" customHeight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ht="15.75" customHeight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5.75" customHeight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.75" customHeight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ht="15.75" customHeight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ht="15.75" customHeight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ht="15.75" customHeight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ht="15.75" customHeight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ht="15.75" customHeight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ht="15.75" customHeight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ht="15.75" customHeight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ht="15.75" customHeight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ht="15.75" customHeight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ht="15.75" customHeight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ht="15.75" customHeight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ht="15.75" customHeight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ht="15.75" customHeight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ht="15.75" customHeight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ht="15.75" customHeight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ht="15.75" customHeight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ht="15.75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.75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ht="15.75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ht="15.75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ht="15.75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ht="15.75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ht="15.75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ht="15.75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ht="15.75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ht="15.75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ht="15.75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ht="15.75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ht="15.75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ht="15.75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ht="15.75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ht="15.75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ht="15.75" customHeight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ht="15.75" customHeight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ht="15.75" customHeight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.75" customHeight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ht="15.75" customHeight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ht="15.75" customHeight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ht="15.75" customHeight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ht="15.75" customHeight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ht="15.75" customHeight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ht="15.75" customHeight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ht="15.75" customHeight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ht="15.75" customHeight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ht="15.75" customHeight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ht="15.75" customHeight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ht="15.75" customHeight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ht="15.75" customHeight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ht="15.75" customHeight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ht="15.75" customHeight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ht="15.75" customHeight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ht="15.75" customHeight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ht="15.75" customHeight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.75" customHeight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ht="15.75" customHeight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ht="15.75" customHeight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ht="15.75" customHeight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ht="15.75" customHeight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ht="15.75" customHeight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ht="15.75" customHeight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5.75" customHeight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ht="15.75" customHeight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ht="15.75" customHeight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ht="15.75" customHeight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ht="15.75" customHeight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ht="15.75" customHeight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ht="15.75" customHeight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ht="15.75" customHeight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ht="15.75" customHeight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ht="15.75" customHeight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ht="15.75" customHeight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.75" customHeight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ht="15.75" customHeight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ht="15.75" customHeight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ht="15.75" customHeight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ht="15.75" customHeight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ht="15.75" customHeight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ht="15.75" customHeight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ht="15.75" customHeight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ht="15.75" customHeight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ht="15.75" customHeight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ht="15.75" customHeight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ht="15.75" customHeight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ht="15.75" customHeight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ht="15.75" customHeight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ht="15.75" customHeight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ht="15.75" customHeight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ht="15.75" customHeight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ht="15.75" customHeight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.75" customHeight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ht="15.75" customHeight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ht="15.75" customHeight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ht="15.75" customHeight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ht="15.75" customHeight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ht="15.75" customHeight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ht="15.75" customHeight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ht="15.75" customHeight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ht="15.75" customHeight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ht="15.75" customHeight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ht="15.75" customHeight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ht="15.75" customHeight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ht="15.75" customHeight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ht="15.75" customHeight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ht="15.75" customHeight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ht="15.75" customHeight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ht="15.75" customHeight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ht="15.75" customHeight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.75" customHeight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ht="15.75" customHeight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ht="15.75" customHeight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ht="15.75" customHeight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ht="15.75" customHeight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ht="15.75" customHeight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ht="15.75" customHeight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ht="15.75" customHeight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ht="15.75" customHeight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ht="15.75" customHeight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ht="15.75" customHeight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ht="15.75" customHeight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ht="15.75" customHeight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ht="15.75" customHeight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ht="15.75" customHeight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5.7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ht="15.7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ht="15.7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.7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ht="15.7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ht="15.7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ht="15.7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ht="15.7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ht="15.7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ht="15.7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ht="15.7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ht="15.7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ht="15.7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ht="15.7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ht="15.7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ht="15.7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ht="15.7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ht="15.7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ht="15.7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ht="15.7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ht="15.7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.7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ht="15.7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ht="15.7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ht="15.7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ht="15.7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ht="15.7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ht="15.7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ht="15.7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ht="15.7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ht="15.7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ht="15.7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ht="15.7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ht="15.7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ht="15.7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ht="15.7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ht="15.7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ht="15.7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ht="15.7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.7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ht="15.7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ht="15.7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ht="15.7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ht="15.7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ht="15.7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ht="15.7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ht="15.7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ht="15.7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ht="15.7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ht="15.7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ht="15.75" customHeight="1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ht="15.75" customHeight="1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ht="15.75" customHeight="1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ht="15.75" customHeight="1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ht="15.75" customHeight="1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ht="15.75" customHeight="1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ht="15.75" customHeight="1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.75" customHeight="1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ht="15.75" customHeight="1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ht="15.75" customHeight="1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ht="15.75" customHeight="1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ht="15.75" customHeight="1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5.75" customHeight="1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ht="15.75" customHeight="1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ht="15.75" customHeight="1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ht="15.75" customHeight="1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ht="15.75" customHeight="1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ht="15.75" customHeight="1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ht="15.75" customHeight="1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ht="15.75" customHeight="1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ht="15.75" customHeight="1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ht="15.75" customHeight="1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ht="15.75" customHeight="1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ht="15.75" customHeight="1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ht="15.75" customHeight="1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.75" customHeight="1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ht="15.75" customHeight="1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ht="15.75" customHeight="1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ht="15.75" customHeight="1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ht="15.75" customHeight="1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ht="15.75" customHeight="1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ht="15.75" customHeight="1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ht="15.75" customHeight="1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ht="15.75" customHeight="1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ht="15.75" customHeight="1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ht="15.75" customHeight="1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ht="15.75" customHeight="1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ht="15.75" customHeight="1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ht="15.75" customHeight="1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ht="15.75" customHeight="1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ht="15.75" customHeight="1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ht="15.75" customHeight="1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ht="15.75" customHeight="1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.75" customHeight="1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ht="15.75" customHeight="1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ht="15.75" customHeight="1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ht="15.75" customHeight="1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ht="15.75" customHeight="1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ht="15.75" customHeight="1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ht="15.75" customHeight="1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ht="15.75" customHeight="1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ht="15.75" customHeight="1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ht="15.75" customHeight="1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ht="15.75" customHeight="1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ht="15.75" customHeight="1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ht="15.75" customHeight="1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ht="15.75" customHeight="1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ht="15.75" customHeight="1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ht="15.75" customHeight="1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ht="15.75" customHeight="1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ht="15.75" customHeight="1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.75" customHeight="1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ht="15.75" customHeight="1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ht="15.75" customHeight="1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ht="15.75" customHeight="1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ht="15.75" customHeight="1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ht="15.75" customHeight="1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ht="15.75" customHeight="1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ht="15.75" customHeight="1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ht="15.75" customHeight="1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ht="15.75" customHeight="1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ht="15.75" customHeight="1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ht="15.75" customHeight="1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ht="15.75" customHeight="1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5.75" customHeight="1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ht="15.75" customHeight="1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ht="15.75" customHeight="1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ht="15.75" customHeight="1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ht="15.75" customHeight="1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.75" customHeight="1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ht="15.75" customHeight="1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ht="15.75" customHeight="1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ht="15.75" customHeight="1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ht="15.75" customHeight="1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ht="15.75" customHeight="1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ht="15.75" customHeight="1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ht="15.75" customHeight="1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ht="15.75" customHeight="1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ht="15.75" customHeight="1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ht="15.75" customHeight="1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ht="15.75" customHeight="1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ht="15.75" customHeight="1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ht="15.75" customHeight="1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ht="15.75" customHeight="1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ht="15.75" customHeight="1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ht="15.75" customHeight="1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ht="15.75" customHeight="1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.75" customHeight="1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ht="15.75" customHeight="1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ht="15.75" customHeight="1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ht="15.75" customHeight="1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ht="15.75" customHeight="1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ht="15.75" customHeight="1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ht="15.75" customHeight="1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ht="15.75" customHeight="1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ht="15.75" customHeight="1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ht="15.75" customHeight="1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ht="15.75" customHeight="1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ht="15.75" customHeight="1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ht="15.75" customHeight="1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ht="15.75" customHeight="1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ht="15.75" customHeight="1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ht="15.75" customHeight="1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ht="15.75" customHeight="1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ht="15.75" customHeight="1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.75" customHeight="1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ht="15.75" customHeight="1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ht="15.75" customHeight="1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ht="15.75" customHeight="1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ht="15.75" customHeight="1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ht="15.75" customHeight="1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ht="15.75" customHeight="1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ht="15.75" customHeight="1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ht="15.75" customHeight="1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ht="15.75" customHeight="1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ht="15.75" customHeight="1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ht="15.75" customHeight="1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ht="15.75" customHeight="1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ht="15.75" customHeight="1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ht="15.75" customHeight="1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ht="15.75" customHeight="1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ht="15.75" customHeight="1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ht="15.75" customHeight="1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.75" customHeight="1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ht="15.75" customHeight="1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ht="15.75" customHeight="1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5.75" customHeight="1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ht="15.75" customHeight="1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ht="15.75" customHeight="1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ht="15.75" customHeight="1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ht="15.75" customHeight="1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ht="15.75" customHeight="1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ht="15.75" customHeight="1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ht="15.75" customHeight="1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ht="15.75" customHeight="1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ht="15.75" customHeight="1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ht="15.75" customHeight="1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ht="15.75" customHeight="1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ht="15.75" customHeight="1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ht="15.75" customHeight="1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ht="15.75" customHeight="1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ht="15.75" customHeight="1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ht="15.75" customHeight="1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ht="15.75" customHeight="1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ht="15.75" customHeight="1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ht="15.75" customHeight="1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ht="15.75" customHeight="1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ht="15.75" customHeight="1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15.75" customHeight="1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ht="15.75" customHeight="1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ht="15.75" customHeight="1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ht="15.75" customHeight="1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ht="15.75" customHeight="1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ht="15.75" customHeight="1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ht="15.75" customHeight="1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ht="15.75" customHeight="1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ht="15.75" customHeight="1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ht="15.75" customHeight="1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ht="15.75" customHeight="1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ht="15.75" customHeight="1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ht="15.75" customHeight="1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ht="15.75" customHeight="1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ht="15.75" customHeight="1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ht="15.75" customHeight="1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ht="15.75" customHeight="1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ht="15.75" customHeight="1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ht="15.75" customHeight="1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ht="15.75" customHeight="1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ht="15.75" customHeight="1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ht="15.75" customHeight="1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ht="15.75" customHeight="1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ht="15.75" customHeight="1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ht="15.75" customHeight="1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ht="15.75" customHeight="1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ht="15.75" customHeight="1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ht="15.75" customHeight="1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ht="15.75" customHeight="1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ht="15.75" customHeight="1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ht="15.75" customHeight="1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ht="15.75" customHeight="1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ht="15.75" customHeight="1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ht="15.75" customHeight="1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ht="15.75" customHeight="1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ht="15.75" customHeight="1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ht="15.75" customHeight="1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ht="15.75" customHeight="1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ht="15.75" customHeight="1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ht="15.75" customHeight="1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5.75" customHeight="1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ht="15.75" customHeight="1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ht="15.75" customHeight="1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ht="15.75" customHeight="1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ht="15.75" customHeight="1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ht="15.75" customHeight="1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ht="15.75" customHeight="1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ht="15.75" customHeight="1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ht="15.75" customHeight="1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ht="15.75" customHeight="1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ht="15.75" customHeight="1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ht="15.75" customHeight="1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ht="15.75" customHeight="1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ht="15.75" customHeight="1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ht="15.75" customHeight="1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ht="15.75" customHeight="1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ht="15.75" customHeight="1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ht="15.75" customHeight="1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ht="15.75" customHeight="1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ht="15.75" customHeight="1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ht="15.75" customHeight="1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ht="15.75" customHeight="1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ht="15.75" customHeight="1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ht="15.75" customHeight="1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ht="15.75" customHeight="1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ht="15.75" customHeight="1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ht="15.75" customHeight="1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ht="15.75" customHeight="1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ht="15.75" customHeight="1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ht="15.75" customHeight="1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ht="15.75" customHeight="1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ht="15.75" customHeight="1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ht="15.75" customHeight="1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ht="15.75" customHeight="1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ht="15.75" customHeight="1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ht="15.75" customHeight="1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ht="15.75" customHeight="1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ht="15.75" customHeight="1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ht="15.75" customHeight="1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ht="15.75" customHeight="1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ht="15.75" customHeight="1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ht="15.75" customHeight="1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ht="15.75" customHeight="1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ht="15.75" customHeight="1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ht="15.75" customHeight="1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ht="15.75" customHeight="1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ht="15.75" customHeight="1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ht="15.75" customHeight="1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ht="15.75" customHeight="1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ht="15.75" customHeight="1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ht="15.75" customHeight="1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ht="15.75" customHeight="1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ht="15.75" customHeight="1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ht="15.75" customHeight="1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ht="15.75" customHeight="1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ht="15.75" customHeight="1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ht="15.75" customHeight="1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ht="15.75" customHeight="1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ht="15.75" customHeight="1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ht="15.75" customHeight="1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ht="15.75" customHeight="1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ht="15.75" customHeight="1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5.75" customHeight="1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ht="15.75" customHeight="1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ht="15.75" customHeight="1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ht="15.75" customHeight="1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ht="15.75" customHeight="1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ht="15.75" customHeight="1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ht="15.75" customHeight="1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ht="15.75" customHeight="1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ht="15.75" customHeight="1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ht="15.75" customHeight="1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ht="15.75" customHeight="1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ht="15.75" customHeight="1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ht="15.75" customHeight="1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ht="15.75" customHeight="1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ht="15.75" customHeight="1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ht="15.75" customHeight="1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ht="15.75" customHeight="1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ht="15.75" customHeight="1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ht="15.75" customHeight="1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ht="15.75" customHeight="1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ht="15.75" customHeight="1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ht="15.75" customHeight="1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ht="15.75" customHeight="1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ht="15.75" customHeight="1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ht="15.75" customHeight="1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ht="15.75" customHeight="1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ht="15.75" customHeight="1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ht="15.75" customHeight="1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ht="15.75" customHeight="1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ht="15.75" customHeight="1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ht="15.75" customHeight="1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ht="15.75" customHeight="1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ht="15.75" customHeight="1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ht="15.75" customHeight="1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ht="15.75" customHeight="1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ht="15.75" customHeight="1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ht="15.75" customHeight="1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ht="15.75" customHeight="1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ht="15.75" customHeight="1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ht="15.75" customHeight="1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ht="15.75" customHeight="1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ht="15.75" customHeight="1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ht="15.75" customHeight="1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ht="15.75" customHeight="1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ht="15.75" customHeight="1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ht="15.75" customHeight="1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ht="15.75" customHeight="1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ht="15.75" customHeight="1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ht="15.75" customHeight="1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ht="15.75" customHeight="1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ht="15.75" customHeight="1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ht="15.75" customHeight="1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ht="15.75" customHeight="1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ht="15.75" customHeight="1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ht="15.75" customHeight="1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ht="15.75" customHeight="1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ht="15.75" customHeight="1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ht="15.75" customHeight="1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ht="15.75" customHeight="1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ht="15.75" customHeight="1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ht="15.75" customHeight="1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ht="15.75" customHeight="1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5.75" customHeight="1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ht="15.75" customHeight="1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ht="15.75" customHeight="1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ht="15.75" customHeight="1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ht="15.75" customHeight="1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ht="15.75" customHeight="1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ht="15.75" customHeight="1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ht="15.75" customHeight="1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ht="15.75" customHeight="1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ht="15.75" customHeight="1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ht="15.75" customHeight="1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ht="15.75" customHeight="1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ht="15.75" customHeight="1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ht="15.75" customHeight="1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ht="15.75" customHeight="1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ht="15.75" customHeight="1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ht="15.75" customHeight="1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ht="15.75" customHeight="1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ht="15.75" customHeight="1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ht="15.75" customHeight="1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ht="15.75" customHeight="1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ht="15.75" customHeight="1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ht="15.75" customHeight="1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ht="15.75" customHeight="1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ht="15.75" customHeight="1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ht="15.75" customHeight="1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ht="15.75" customHeight="1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ht="15.75" customHeight="1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ht="15.75" customHeight="1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ht="15.75" customHeight="1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ht="15.75" customHeight="1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ht="15.75" customHeight="1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ht="15.75" customHeight="1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ht="15.75" customHeight="1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ht="15.75" customHeight="1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ht="15.75" customHeight="1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ht="15.75" customHeight="1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ht="15.75" customHeight="1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ht="15.75" customHeight="1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ht="15.75" customHeight="1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ht="15.75" customHeight="1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ht="15.75" customHeight="1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ht="15.75" customHeight="1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ht="15.75" customHeight="1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ht="15.75" customHeight="1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ht="15.75" customHeight="1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ht="15.75" customHeight="1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ht="15.75" customHeight="1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ht="15.75" customHeight="1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ht="15.75" customHeight="1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ht="15.75" customHeight="1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ht="15.75" customHeight="1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ht="15.75" customHeight="1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ht="15.75" customHeight="1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ht="15.75" customHeight="1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ht="15.75" customHeight="1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ht="15.75" customHeight="1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ht="15.75" customHeight="1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ht="15.75" customHeight="1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ht="15.75" customHeight="1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ht="15.75" customHeight="1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ht="15.75" customHeight="1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5.75" customHeight="1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ht="15.75" customHeight="1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ht="15.75" customHeight="1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ht="15.75" customHeight="1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ht="15.75" customHeight="1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ht="15.75" customHeight="1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ht="15.75" customHeight="1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ht="15.75" customHeight="1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ht="15.75" customHeight="1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ht="15.75" customHeight="1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ht="15.75" customHeight="1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ht="15.75" customHeight="1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ht="15.75" customHeight="1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ht="15.75" customHeight="1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ht="15.75" customHeight="1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ht="15.75" customHeight="1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ht="15.75" customHeight="1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ht="15.75" customHeight="1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ht="15.75" customHeight="1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ht="15.75" customHeight="1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ht="15.75" customHeight="1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ht="15.75" customHeight="1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ht="15.75" customHeight="1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ht="15.75" customHeight="1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ht="15.75" customHeight="1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ht="15.75" customHeight="1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ht="15.75" customHeight="1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ht="15.75" customHeight="1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ht="15.75" customHeight="1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ht="15.75" customHeight="1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ht="15.75" customHeight="1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ht="15.75" customHeight="1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ht="15.75" customHeight="1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ht="15.75" customHeight="1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ht="15.75" customHeight="1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ht="15.75" customHeight="1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ht="15.75" customHeight="1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ht="15.75" customHeight="1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ht="15.75" customHeight="1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ht="15.75" customHeight="1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ht="15.75" customHeight="1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ht="15.75" customHeight="1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ht="15.75" customHeight="1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ht="15.75" customHeight="1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ht="15.75" customHeight="1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ht="15.75" customHeight="1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ht="15.75" customHeight="1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ht="15.75" customHeight="1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ht="15.75" customHeight="1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ht="15.75" customHeight="1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ht="15.75" customHeight="1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ht="15.75" customHeight="1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ht="15.75" customHeight="1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ht="15.75" customHeight="1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ht="15.75" customHeight="1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ht="15.75" customHeight="1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ht="15.75" customHeight="1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ht="15.75" customHeight="1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ht="15.75" customHeight="1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ht="15.75" customHeight="1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ht="15.75" customHeight="1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ht="15.75" customHeight="1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5.75" customHeight="1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ht="15.75" customHeight="1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ht="15.75" customHeight="1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ht="15.75" customHeight="1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ht="15.75" customHeight="1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mergeCells count="40">
    <mergeCell ref="D2:I2"/>
    <mergeCell ref="L2:N2"/>
    <mergeCell ref="R2:T2"/>
    <mergeCell ref="D3:E3"/>
    <mergeCell ref="F3:G3"/>
    <mergeCell ref="H3:I3"/>
    <mergeCell ref="D54:E54"/>
    <mergeCell ref="B5:B8"/>
    <mergeCell ref="P5:P8"/>
    <mergeCell ref="B10:B12"/>
    <mergeCell ref="P10:P12"/>
    <mergeCell ref="B14:B20"/>
    <mergeCell ref="P14:P20"/>
    <mergeCell ref="D27:E27"/>
    <mergeCell ref="D28:E28"/>
    <mergeCell ref="B30:B41"/>
    <mergeCell ref="B43:B46"/>
    <mergeCell ref="D53:E53"/>
    <mergeCell ref="B56:B61"/>
    <mergeCell ref="B63:B68"/>
    <mergeCell ref="B70:B73"/>
    <mergeCell ref="B75:B77"/>
    <mergeCell ref="D84:E84"/>
    <mergeCell ref="O84:P84"/>
    <mergeCell ref="D85:E85"/>
    <mergeCell ref="K85:N85"/>
    <mergeCell ref="O85:R85"/>
    <mergeCell ref="B87:B92"/>
    <mergeCell ref="I87:I92"/>
    <mergeCell ref="K84:L84"/>
    <mergeCell ref="B114:B119"/>
    <mergeCell ref="B121:B126"/>
    <mergeCell ref="B128:B133"/>
    <mergeCell ref="B94:B99"/>
    <mergeCell ref="I94:I99"/>
    <mergeCell ref="B101:B103"/>
    <mergeCell ref="D111:E111"/>
    <mergeCell ref="H111:I111"/>
    <mergeCell ref="D112:G112"/>
    <mergeCell ref="H112:K1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1B2B-6529-E144-B61D-3AEEE4A83CD8}">
  <dimension ref="A1:T1000"/>
  <sheetViews>
    <sheetView workbookViewId="0">
      <selection sqref="A1:XFD1048576"/>
    </sheetView>
  </sheetViews>
  <sheetFormatPr baseColWidth="10" defaultColWidth="11.1640625" defaultRowHeight="16" x14ac:dyDescent="0.2"/>
  <cols>
    <col min="1" max="1" width="20.83203125" customWidth="1"/>
    <col min="2" max="2" width="13.33203125" customWidth="1"/>
    <col min="3" max="3" width="25.83203125" customWidth="1"/>
    <col min="4" max="7" width="10.83203125" customWidth="1"/>
    <col min="8" max="8" width="8.5" customWidth="1"/>
    <col min="9" max="9" width="13.33203125" customWidth="1"/>
    <col min="10" max="11" width="18.83203125" customWidth="1"/>
    <col min="12" max="12" width="7.83203125" customWidth="1"/>
    <col min="13" max="13" width="13.33203125" customWidth="1"/>
    <col min="14" max="14" width="31" customWidth="1"/>
    <col min="15" max="16" width="23" customWidth="1"/>
    <col min="17" max="26" width="10.5" customWidth="1"/>
  </cols>
  <sheetData>
    <row r="1" spans="1:17" ht="15.75" customHeight="1" x14ac:dyDescent="0.3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.75" customHeight="1" x14ac:dyDescent="0.2">
      <c r="B2" s="3"/>
      <c r="C2" s="3"/>
      <c r="D2" s="55" t="s">
        <v>32</v>
      </c>
      <c r="E2" s="51"/>
      <c r="F2" s="51"/>
      <c r="G2" s="51"/>
      <c r="H2" s="3"/>
      <c r="I2" s="3"/>
      <c r="J2" s="55" t="s">
        <v>33</v>
      </c>
      <c r="K2" s="51"/>
      <c r="L2" s="3"/>
      <c r="M2" s="3"/>
      <c r="N2" s="3"/>
      <c r="O2" s="55" t="s">
        <v>34</v>
      </c>
      <c r="P2" s="51"/>
    </row>
    <row r="3" spans="1:17" ht="15.75" customHeight="1" x14ac:dyDescent="0.2">
      <c r="B3" s="3"/>
      <c r="C3" s="3"/>
      <c r="D3" s="54" t="s">
        <v>12</v>
      </c>
      <c r="E3" s="51"/>
      <c r="F3" s="54" t="s">
        <v>35</v>
      </c>
      <c r="G3" s="51"/>
      <c r="H3" s="3"/>
      <c r="I3" s="3"/>
      <c r="J3" s="5" t="s">
        <v>12</v>
      </c>
      <c r="K3" s="5" t="s">
        <v>35</v>
      </c>
      <c r="L3" s="3"/>
      <c r="M3" s="3"/>
      <c r="N3" s="3"/>
      <c r="O3" s="5" t="s">
        <v>12</v>
      </c>
      <c r="P3" s="5" t="s">
        <v>35</v>
      </c>
      <c r="Q3" s="13"/>
    </row>
    <row r="4" spans="1:17" ht="15.75" customHeight="1" x14ac:dyDescent="0.2">
      <c r="B4" s="12" t="s">
        <v>36</v>
      </c>
      <c r="C4" s="10" t="s">
        <v>3</v>
      </c>
      <c r="D4" s="5" t="s">
        <v>18</v>
      </c>
      <c r="E4" s="5" t="s">
        <v>19</v>
      </c>
      <c r="F4" s="5" t="s">
        <v>18</v>
      </c>
      <c r="G4" s="5" t="s">
        <v>19</v>
      </c>
      <c r="H4" s="3"/>
      <c r="I4" s="5" t="s">
        <v>36</v>
      </c>
      <c r="J4" s="5" t="s">
        <v>18</v>
      </c>
      <c r="K4" s="5" t="s">
        <v>18</v>
      </c>
      <c r="L4" s="3"/>
      <c r="M4" s="12" t="s">
        <v>36</v>
      </c>
      <c r="N4" s="10" t="s">
        <v>3</v>
      </c>
      <c r="O4" s="5" t="s">
        <v>19</v>
      </c>
      <c r="P4" s="5" t="s">
        <v>19</v>
      </c>
    </row>
    <row r="5" spans="1:17" ht="15.75" customHeight="1" x14ac:dyDescent="0.2">
      <c r="A5" s="46"/>
      <c r="B5" s="56">
        <v>1</v>
      </c>
      <c r="C5" s="10">
        <v>1</v>
      </c>
      <c r="D5" s="3">
        <v>108.75</v>
      </c>
      <c r="E5" s="3">
        <v>115.35</v>
      </c>
      <c r="F5" s="3">
        <v>132.94999999999999</v>
      </c>
      <c r="G5" s="3">
        <v>142.44999999999999</v>
      </c>
      <c r="H5" s="3"/>
      <c r="I5" s="12">
        <v>1</v>
      </c>
      <c r="J5" s="3">
        <f>AVERAGE(D5:D8)</f>
        <v>109.7</v>
      </c>
      <c r="K5" s="3">
        <f>AVERAGE(F5:F8)</f>
        <v>137.61249999999998</v>
      </c>
      <c r="L5" s="3"/>
      <c r="M5" s="56">
        <v>1</v>
      </c>
      <c r="N5" s="10">
        <v>1</v>
      </c>
      <c r="O5" s="3">
        <f t="shared" ref="O5:O7" si="0">E5/$J$5</f>
        <v>1.0515041020966271</v>
      </c>
      <c r="P5" s="3">
        <f t="shared" ref="P5:P7" si="1">G5/$K$5</f>
        <v>1.0351530565900626</v>
      </c>
    </row>
    <row r="6" spans="1:17" ht="15.75" customHeight="1" x14ac:dyDescent="0.2">
      <c r="B6" s="51"/>
      <c r="C6" s="10">
        <v>2</v>
      </c>
      <c r="D6" s="3">
        <v>110.8</v>
      </c>
      <c r="E6" s="3">
        <v>116.15</v>
      </c>
      <c r="F6" s="3">
        <v>138.1</v>
      </c>
      <c r="G6" s="3">
        <v>150.1</v>
      </c>
      <c r="H6" s="3"/>
      <c r="I6" s="12">
        <v>2</v>
      </c>
      <c r="J6" s="3">
        <f>AVERAGE(D10:D12)</f>
        <v>111.56666666666666</v>
      </c>
      <c r="K6" s="3">
        <f>AVERAGE(F10:F12)</f>
        <v>126.44999999999999</v>
      </c>
      <c r="L6" s="3"/>
      <c r="M6" s="51"/>
      <c r="N6" s="10">
        <v>2</v>
      </c>
      <c r="O6" s="3">
        <f t="shared" si="0"/>
        <v>1.0587967183226983</v>
      </c>
      <c r="P6" s="3">
        <f t="shared" si="1"/>
        <v>1.0907439367789991</v>
      </c>
    </row>
    <row r="7" spans="1:17" ht="15.75" customHeight="1" x14ac:dyDescent="0.2">
      <c r="B7" s="51"/>
      <c r="C7" s="10">
        <v>3</v>
      </c>
      <c r="D7" s="3">
        <v>109.55</v>
      </c>
      <c r="E7" s="3">
        <v>114.65</v>
      </c>
      <c r="F7" s="3">
        <v>139.4</v>
      </c>
      <c r="G7" s="3">
        <v>145.65</v>
      </c>
      <c r="H7" s="3"/>
      <c r="I7" s="12">
        <v>3</v>
      </c>
      <c r="J7" s="3">
        <f>AVERAGE(D14:D20)</f>
        <v>108.52500000000001</v>
      </c>
      <c r="K7" s="3">
        <f>AVERAGE(F14:F20)</f>
        <v>119.95</v>
      </c>
      <c r="L7" s="3"/>
      <c r="M7" s="51"/>
      <c r="N7" s="10">
        <v>3</v>
      </c>
      <c r="O7" s="3">
        <f t="shared" si="0"/>
        <v>1.0451230628988151</v>
      </c>
      <c r="P7" s="3">
        <f t="shared" si="1"/>
        <v>1.0584067581070036</v>
      </c>
    </row>
    <row r="8" spans="1:17" ht="15.75" customHeight="1" x14ac:dyDescent="0.2">
      <c r="B8" s="51"/>
      <c r="C8" s="10">
        <v>4</v>
      </c>
      <c r="D8" s="3"/>
      <c r="E8" s="3"/>
      <c r="F8" s="3">
        <v>140</v>
      </c>
      <c r="G8" s="3"/>
      <c r="H8" s="3"/>
      <c r="I8" s="3"/>
      <c r="J8" s="3"/>
      <c r="K8" s="3"/>
      <c r="L8" s="3"/>
      <c r="M8" s="51"/>
      <c r="N8" s="10">
        <v>4</v>
      </c>
      <c r="O8" s="3"/>
      <c r="P8" s="3"/>
    </row>
    <row r="9" spans="1:17" ht="15.75" customHeight="1" x14ac:dyDescent="0.2">
      <c r="B9" s="6"/>
      <c r="C9" s="10"/>
      <c r="D9" s="3"/>
      <c r="E9" s="3"/>
      <c r="F9" s="3"/>
      <c r="G9" s="3"/>
      <c r="H9" s="3"/>
      <c r="I9" s="3"/>
      <c r="J9" s="3"/>
      <c r="K9" s="3"/>
      <c r="L9" s="3"/>
      <c r="M9" s="6"/>
      <c r="N9" s="10"/>
      <c r="O9" s="3"/>
      <c r="P9" s="3"/>
    </row>
    <row r="10" spans="1:17" ht="15.75" customHeight="1" x14ac:dyDescent="0.2">
      <c r="A10" s="46"/>
      <c r="B10" s="56">
        <v>2</v>
      </c>
      <c r="C10" s="10">
        <v>1</v>
      </c>
      <c r="D10" s="3">
        <v>111.65</v>
      </c>
      <c r="E10" s="3">
        <v>117.75</v>
      </c>
      <c r="F10" s="3">
        <v>129.94999999999999</v>
      </c>
      <c r="G10" s="3">
        <v>146.80000000000001</v>
      </c>
      <c r="H10" s="3"/>
      <c r="I10" s="3"/>
      <c r="J10" s="3"/>
      <c r="K10" s="3"/>
      <c r="L10" s="3"/>
      <c r="M10" s="56">
        <v>2</v>
      </c>
      <c r="N10" s="10">
        <v>1</v>
      </c>
      <c r="O10" s="3">
        <f t="shared" ref="O10:O12" si="2">E10/$J$6</f>
        <v>1.0554227666567075</v>
      </c>
      <c r="P10" s="3">
        <f>G10/$K$6</f>
        <v>1.1609331751680507</v>
      </c>
    </row>
    <row r="11" spans="1:17" ht="15.75" customHeight="1" x14ac:dyDescent="0.2">
      <c r="B11" s="51"/>
      <c r="C11" s="10">
        <v>2</v>
      </c>
      <c r="D11" s="3">
        <v>110.5</v>
      </c>
      <c r="E11" s="3">
        <v>116.15</v>
      </c>
      <c r="F11" s="3">
        <v>122.95</v>
      </c>
      <c r="G11" s="3"/>
      <c r="H11" s="3"/>
      <c r="I11" s="3"/>
      <c r="J11" s="3"/>
      <c r="K11" s="3"/>
      <c r="L11" s="3"/>
      <c r="M11" s="51"/>
      <c r="N11" s="10">
        <v>2</v>
      </c>
      <c r="O11" s="3">
        <f t="shared" si="2"/>
        <v>1.0410815655811174</v>
      </c>
      <c r="P11" s="3"/>
    </row>
    <row r="12" spans="1:17" ht="15.75" customHeight="1" x14ac:dyDescent="0.2">
      <c r="B12" s="51"/>
      <c r="C12" s="10">
        <v>3</v>
      </c>
      <c r="D12" s="3">
        <v>112.55</v>
      </c>
      <c r="E12" s="3">
        <v>116.5</v>
      </c>
      <c r="F12" s="3"/>
      <c r="G12" s="3"/>
      <c r="H12" s="3"/>
      <c r="I12" s="3"/>
      <c r="J12" s="3"/>
      <c r="K12" s="3"/>
      <c r="L12" s="3"/>
      <c r="M12" s="51"/>
      <c r="N12" s="10">
        <v>3</v>
      </c>
      <c r="O12" s="3">
        <f t="shared" si="2"/>
        <v>1.0442187033164028</v>
      </c>
      <c r="P12" s="3"/>
    </row>
    <row r="13" spans="1:17" ht="15.75" customHeight="1" x14ac:dyDescent="0.2">
      <c r="B13" s="6"/>
      <c r="C13" s="10"/>
      <c r="D13" s="3"/>
      <c r="E13" s="3"/>
      <c r="F13" s="3"/>
      <c r="G13" s="3"/>
      <c r="H13" s="3"/>
      <c r="I13" s="3"/>
      <c r="J13" s="3"/>
      <c r="K13" s="3"/>
      <c r="L13" s="3"/>
      <c r="M13" s="6"/>
      <c r="N13" s="10"/>
      <c r="O13" s="3"/>
      <c r="P13" s="3"/>
    </row>
    <row r="14" spans="1:17" ht="15.75" customHeight="1" x14ac:dyDescent="0.2">
      <c r="A14" s="46"/>
      <c r="B14" s="56">
        <v>3</v>
      </c>
      <c r="C14" s="10">
        <v>1</v>
      </c>
      <c r="D14" s="3">
        <v>108.7</v>
      </c>
      <c r="E14" s="3">
        <v>113.35</v>
      </c>
      <c r="F14" s="3">
        <v>118.55000000000001</v>
      </c>
      <c r="G14" s="3">
        <v>125.8</v>
      </c>
      <c r="H14" s="3"/>
      <c r="I14" s="3"/>
      <c r="J14" s="3"/>
      <c r="K14" s="3"/>
      <c r="L14" s="3"/>
      <c r="M14" s="56">
        <v>3</v>
      </c>
      <c r="N14" s="10">
        <v>1</v>
      </c>
      <c r="O14" s="3">
        <f t="shared" ref="O14:O15" si="3">E14/$J$7</f>
        <v>1.0444598018889655</v>
      </c>
      <c r="P14" s="3">
        <f t="shared" ref="P14:P20" si="4">G14/$K$7</f>
        <v>1.0487703209670696</v>
      </c>
    </row>
    <row r="15" spans="1:17" ht="15.75" customHeight="1" x14ac:dyDescent="0.2">
      <c r="B15" s="51"/>
      <c r="C15" s="10">
        <v>2</v>
      </c>
      <c r="D15" s="3">
        <v>108.35</v>
      </c>
      <c r="E15" s="3">
        <v>113.2</v>
      </c>
      <c r="F15" s="3">
        <v>121.35</v>
      </c>
      <c r="G15" s="3">
        <v>126.15</v>
      </c>
      <c r="H15" s="3"/>
      <c r="I15" s="3"/>
      <c r="J15" s="3"/>
      <c r="K15" s="3"/>
      <c r="L15" s="3"/>
      <c r="M15" s="51"/>
      <c r="N15" s="10">
        <v>2</v>
      </c>
      <c r="O15" s="3">
        <f t="shared" si="3"/>
        <v>1.0430776318820547</v>
      </c>
      <c r="P15" s="3">
        <f t="shared" si="4"/>
        <v>1.051688203418091</v>
      </c>
    </row>
    <row r="16" spans="1:17" ht="15.75" customHeight="1" x14ac:dyDescent="0.2">
      <c r="B16" s="51"/>
      <c r="C16" s="10">
        <v>3</v>
      </c>
      <c r="D16" s="3"/>
      <c r="E16" s="3"/>
      <c r="F16" s="3"/>
      <c r="G16" s="3">
        <v>123.75</v>
      </c>
      <c r="H16" s="3"/>
      <c r="I16" s="3"/>
      <c r="J16" s="3"/>
      <c r="K16" s="3"/>
      <c r="L16" s="3"/>
      <c r="M16" s="51"/>
      <c r="N16" s="10">
        <v>3</v>
      </c>
      <c r="O16" s="3"/>
      <c r="P16" s="3">
        <f t="shared" si="4"/>
        <v>1.031679866611088</v>
      </c>
    </row>
    <row r="17" spans="1:16" ht="15.75" customHeight="1" x14ac:dyDescent="0.2">
      <c r="B17" s="51"/>
      <c r="C17" s="10">
        <v>4</v>
      </c>
      <c r="D17" s="3"/>
      <c r="E17" s="3"/>
      <c r="F17" s="3"/>
      <c r="G17" s="3">
        <v>127.1</v>
      </c>
      <c r="H17" s="3"/>
      <c r="I17" s="3"/>
      <c r="J17" s="3"/>
      <c r="K17" s="3"/>
      <c r="L17" s="3"/>
      <c r="M17" s="51"/>
      <c r="N17" s="10">
        <v>4</v>
      </c>
      <c r="O17" s="3"/>
      <c r="P17" s="3">
        <f t="shared" si="4"/>
        <v>1.0596081700708628</v>
      </c>
    </row>
    <row r="18" spans="1:16" ht="15.75" customHeight="1" x14ac:dyDescent="0.2">
      <c r="B18" s="51"/>
      <c r="C18" s="10">
        <v>5</v>
      </c>
      <c r="D18" s="3"/>
      <c r="E18" s="3"/>
      <c r="F18" s="3"/>
      <c r="G18" s="3">
        <v>125.35</v>
      </c>
      <c r="H18" s="3"/>
      <c r="I18" s="3"/>
      <c r="J18" s="3"/>
      <c r="K18" s="3"/>
      <c r="L18" s="3"/>
      <c r="M18" s="51"/>
      <c r="N18" s="10">
        <v>5</v>
      </c>
      <c r="O18" s="3"/>
      <c r="P18" s="3">
        <f t="shared" si="4"/>
        <v>1.0450187578157566</v>
      </c>
    </row>
    <row r="19" spans="1:16" ht="15.75" customHeight="1" x14ac:dyDescent="0.2">
      <c r="B19" s="51"/>
      <c r="C19" s="10">
        <v>6</v>
      </c>
      <c r="D19" s="3"/>
      <c r="E19" s="3"/>
      <c r="F19" s="3"/>
      <c r="G19" s="3">
        <v>124.85</v>
      </c>
      <c r="H19" s="3"/>
      <c r="I19" s="3"/>
      <c r="J19" s="3"/>
      <c r="K19" s="3"/>
      <c r="L19" s="3"/>
      <c r="M19" s="51"/>
      <c r="N19" s="10">
        <v>6</v>
      </c>
      <c r="O19" s="3"/>
      <c r="P19" s="3">
        <f t="shared" si="4"/>
        <v>1.0408503543142975</v>
      </c>
    </row>
    <row r="20" spans="1:16" ht="15.75" customHeight="1" x14ac:dyDescent="0.2">
      <c r="B20" s="51"/>
      <c r="C20" s="10">
        <v>7</v>
      </c>
      <c r="D20" s="3"/>
      <c r="E20" s="3"/>
      <c r="F20" s="3"/>
      <c r="G20" s="3">
        <v>125.25</v>
      </c>
      <c r="H20" s="3"/>
      <c r="I20" s="3"/>
      <c r="J20" s="3"/>
      <c r="K20" s="3"/>
      <c r="L20" s="3"/>
      <c r="M20" s="51"/>
      <c r="N20" s="10">
        <v>7</v>
      </c>
      <c r="O20" s="3"/>
      <c r="P20" s="3">
        <f t="shared" si="4"/>
        <v>1.0441850771154648</v>
      </c>
    </row>
    <row r="21" spans="1:16" ht="15.75" customHeight="1" x14ac:dyDescent="0.2">
      <c r="B21" s="13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 t="s">
        <v>10</v>
      </c>
      <c r="O22" s="3">
        <f t="shared" ref="O22:P22" si="5">AVERAGE(O5:O20)</f>
        <v>1.0479605440804234</v>
      </c>
      <c r="P22" s="3">
        <f t="shared" si="5"/>
        <v>1.0606397888142496</v>
      </c>
    </row>
    <row r="23" spans="1:16" ht="15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0" t="s">
        <v>11</v>
      </c>
      <c r="O23" s="3">
        <f t="shared" ref="O23:P23" si="6">STDEV(O5:O20)/SQRT(COUNT(O5:O20))</f>
        <v>2.2800974516390166E-3</v>
      </c>
      <c r="P23" s="3">
        <f t="shared" si="6"/>
        <v>1.1113765158700514E-2</v>
      </c>
    </row>
    <row r="24" spans="1:16" ht="15.75" customHeight="1" x14ac:dyDescent="0.3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75" customHeight="1" x14ac:dyDescent="0.2">
      <c r="B25" s="24"/>
      <c r="C25" s="24"/>
      <c r="D25" s="59" t="s">
        <v>38</v>
      </c>
      <c r="E25" s="51"/>
      <c r="F25" s="34" t="s">
        <v>39</v>
      </c>
      <c r="G25" s="34" t="s">
        <v>38</v>
      </c>
      <c r="H25" s="34"/>
      <c r="I25" s="34" t="s">
        <v>39</v>
      </c>
      <c r="J25" s="3"/>
      <c r="K25" s="3"/>
      <c r="L25" s="3"/>
      <c r="M25" s="3"/>
      <c r="N25" s="3"/>
      <c r="O25" s="3"/>
      <c r="P25" s="3"/>
    </row>
    <row r="26" spans="1:16" ht="15.75" customHeight="1" x14ac:dyDescent="0.2">
      <c r="B26" s="24"/>
      <c r="C26" s="24"/>
      <c r="D26" s="50" t="s">
        <v>40</v>
      </c>
      <c r="E26" s="51"/>
      <c r="F26" s="51"/>
      <c r="G26" s="50" t="s">
        <v>41</v>
      </c>
      <c r="H26" s="51"/>
      <c r="I26" s="51"/>
      <c r="J26" s="3"/>
      <c r="K26" s="3"/>
      <c r="L26" s="3"/>
      <c r="M26" s="3"/>
      <c r="N26" s="3"/>
      <c r="O26" s="3"/>
      <c r="P26" s="3"/>
    </row>
    <row r="27" spans="1:16" ht="15.75" customHeight="1" x14ac:dyDescent="0.2">
      <c r="B27" s="22" t="s">
        <v>36</v>
      </c>
      <c r="C27" s="17" t="s">
        <v>3</v>
      </c>
      <c r="D27" s="20" t="s">
        <v>18</v>
      </c>
      <c r="E27" s="20" t="s">
        <v>19</v>
      </c>
      <c r="F27" s="20" t="s">
        <v>19</v>
      </c>
      <c r="G27" s="20" t="s">
        <v>18</v>
      </c>
      <c r="H27" s="20" t="s">
        <v>19</v>
      </c>
      <c r="I27" s="20" t="s">
        <v>19</v>
      </c>
      <c r="J27" s="3"/>
      <c r="K27" s="3"/>
      <c r="L27" s="3"/>
      <c r="M27" s="3"/>
      <c r="N27" s="3"/>
      <c r="O27" s="3"/>
      <c r="P27" s="3"/>
    </row>
    <row r="28" spans="1:16" ht="15.75" customHeight="1" x14ac:dyDescent="0.2">
      <c r="B28" s="50">
        <v>1</v>
      </c>
      <c r="C28" s="17">
        <v>1</v>
      </c>
      <c r="D28" s="18">
        <v>65.16</v>
      </c>
      <c r="E28" s="18">
        <v>57.244999999999997</v>
      </c>
      <c r="F28" s="18">
        <v>0.94137499999999996</v>
      </c>
      <c r="G28" s="18">
        <v>62.405000000000001</v>
      </c>
      <c r="H28" s="18">
        <v>66.075000000000003</v>
      </c>
      <c r="I28" s="18">
        <v>0.99301200000000001</v>
      </c>
      <c r="J28" s="3"/>
      <c r="K28" s="3"/>
      <c r="L28" s="3"/>
      <c r="M28" s="3"/>
      <c r="N28" s="3"/>
      <c r="O28" s="3"/>
      <c r="P28" s="3"/>
    </row>
    <row r="29" spans="1:16" ht="15.75" customHeight="1" x14ac:dyDescent="0.2">
      <c r="B29" s="51"/>
      <c r="C29" s="17">
        <v>2</v>
      </c>
      <c r="D29" s="18">
        <v>59.26</v>
      </c>
      <c r="E29" s="18">
        <v>69.194999999999993</v>
      </c>
      <c r="F29" s="18">
        <v>1.1378889999999999</v>
      </c>
      <c r="G29" s="18">
        <v>61.145000000000003</v>
      </c>
      <c r="H29" s="18">
        <v>72.415000000000006</v>
      </c>
      <c r="I29" s="18">
        <v>1.088293</v>
      </c>
      <c r="J29" s="3"/>
      <c r="K29" s="3"/>
      <c r="L29" s="3"/>
      <c r="M29" s="3"/>
      <c r="N29" s="3"/>
      <c r="O29" s="3"/>
      <c r="P29" s="3"/>
    </row>
    <row r="30" spans="1:16" ht="15.75" customHeight="1" x14ac:dyDescent="0.2">
      <c r="B30" s="51"/>
      <c r="C30" s="17">
        <v>3</v>
      </c>
      <c r="D30" s="18">
        <v>58.01</v>
      </c>
      <c r="E30" s="18">
        <v>66.004999999999995</v>
      </c>
      <c r="F30" s="18">
        <v>1.0854299999999999</v>
      </c>
      <c r="G30" s="18">
        <v>76.069999999999993</v>
      </c>
      <c r="H30" s="18">
        <v>66.61</v>
      </c>
      <c r="I30" s="18">
        <v>1.0010520000000001</v>
      </c>
      <c r="J30" s="3"/>
      <c r="K30" s="3"/>
      <c r="L30" s="3"/>
      <c r="M30" s="3"/>
      <c r="N30" s="3"/>
      <c r="O30" s="3"/>
      <c r="P30" s="3"/>
    </row>
    <row r="31" spans="1:16" ht="15.75" customHeight="1" x14ac:dyDescent="0.2">
      <c r="B31" s="41"/>
      <c r="C31" s="17" t="s">
        <v>42</v>
      </c>
      <c r="D31" s="42"/>
      <c r="E31" s="42"/>
      <c r="F31" s="18">
        <v>1.0548979999999999</v>
      </c>
      <c r="G31" s="19"/>
      <c r="H31" s="42"/>
      <c r="I31" s="18">
        <v>1.027452</v>
      </c>
      <c r="J31" s="3"/>
      <c r="K31" s="3"/>
      <c r="L31" s="3"/>
      <c r="M31" s="3"/>
      <c r="N31" s="3"/>
      <c r="O31" s="3"/>
      <c r="P31" s="3"/>
    </row>
    <row r="32" spans="1:16" ht="15.75" customHeight="1" x14ac:dyDescent="0.2">
      <c r="B32" s="50">
        <v>2</v>
      </c>
      <c r="C32" s="17">
        <v>1</v>
      </c>
      <c r="D32" s="18">
        <v>74.52</v>
      </c>
      <c r="E32" s="18">
        <v>71.400000000000006</v>
      </c>
      <c r="F32" s="18">
        <v>1.001385</v>
      </c>
      <c r="G32" s="18">
        <v>78.894999999999996</v>
      </c>
      <c r="H32" s="18">
        <v>72.814999999999998</v>
      </c>
      <c r="I32" s="18">
        <v>0.98280800000000001</v>
      </c>
      <c r="J32" s="3"/>
      <c r="K32" s="3"/>
      <c r="L32" s="3"/>
      <c r="M32" s="3"/>
      <c r="N32" s="3"/>
      <c r="O32" s="3"/>
      <c r="P32" s="3"/>
    </row>
    <row r="33" spans="1:20" ht="15.75" customHeight="1" x14ac:dyDescent="0.2">
      <c r="B33" s="51"/>
      <c r="C33" s="17">
        <v>2</v>
      </c>
      <c r="D33" s="18">
        <v>70.06</v>
      </c>
      <c r="E33" s="18">
        <v>73.894999999999996</v>
      </c>
      <c r="F33" s="18">
        <v>1.0363770000000001</v>
      </c>
      <c r="G33" s="18">
        <v>70.885000000000005</v>
      </c>
      <c r="H33" s="18">
        <v>83.28</v>
      </c>
      <c r="I33" s="18">
        <v>1.1240570000000001</v>
      </c>
      <c r="J33" s="3"/>
      <c r="K33" s="3"/>
      <c r="L33" s="3"/>
      <c r="M33" s="3"/>
      <c r="N33" s="3"/>
      <c r="O33" s="3"/>
      <c r="P33" s="3"/>
    </row>
    <row r="34" spans="1:20" ht="15.75" customHeight="1" x14ac:dyDescent="0.2">
      <c r="B34" s="51"/>
      <c r="C34" s="17">
        <v>3</v>
      </c>
      <c r="D34" s="18">
        <v>67.965000000000003</v>
      </c>
      <c r="E34" s="18">
        <v>72.125</v>
      </c>
      <c r="F34" s="18">
        <v>1.0115529999999999</v>
      </c>
      <c r="G34" s="18">
        <v>72.025000000000006</v>
      </c>
      <c r="H34" s="18">
        <v>83.33</v>
      </c>
      <c r="I34" s="18">
        <v>1.1247320000000001</v>
      </c>
      <c r="J34" s="3"/>
      <c r="K34" s="3"/>
      <c r="L34" s="3"/>
      <c r="M34" s="3"/>
      <c r="N34" s="3"/>
      <c r="O34" s="3"/>
      <c r="P34" s="3"/>
    </row>
    <row r="35" spans="1:20" ht="15.75" customHeight="1" x14ac:dyDescent="0.2">
      <c r="B35" s="51"/>
      <c r="C35" s="17">
        <v>4</v>
      </c>
      <c r="D35" s="18">
        <v>72.66</v>
      </c>
      <c r="E35" s="19"/>
      <c r="F35" s="19"/>
      <c r="G35" s="18">
        <v>74.55</v>
      </c>
      <c r="H35" s="19"/>
      <c r="I35" s="19"/>
      <c r="J35" s="3"/>
      <c r="K35" s="3"/>
      <c r="L35" s="3"/>
      <c r="M35" s="3"/>
      <c r="N35" s="3"/>
      <c r="O35" s="3"/>
      <c r="P35" s="3"/>
    </row>
    <row r="36" spans="1:20" ht="15.75" customHeight="1" x14ac:dyDescent="0.2">
      <c r="B36" s="41"/>
      <c r="C36" s="17" t="s">
        <v>42</v>
      </c>
      <c r="D36" s="42"/>
      <c r="E36" s="42"/>
      <c r="F36" s="18">
        <v>1.023965</v>
      </c>
      <c r="G36" s="19"/>
      <c r="H36" s="42"/>
      <c r="I36" s="18">
        <v>1.124395</v>
      </c>
      <c r="J36" s="3"/>
      <c r="K36" s="3"/>
      <c r="L36" s="3"/>
      <c r="M36" s="3"/>
      <c r="N36" s="3"/>
      <c r="O36" s="3"/>
      <c r="P36" s="3"/>
    </row>
    <row r="37" spans="1:20" ht="15.75" customHeight="1" x14ac:dyDescent="0.2">
      <c r="B37" s="50">
        <v>3</v>
      </c>
      <c r="C37" s="17">
        <v>1</v>
      </c>
      <c r="D37" s="18">
        <v>95.6</v>
      </c>
      <c r="E37" s="18">
        <v>92.204999999999998</v>
      </c>
      <c r="F37" s="18">
        <v>0.97607600000000005</v>
      </c>
      <c r="G37" s="18">
        <v>106.95</v>
      </c>
      <c r="H37" s="18">
        <v>105.9</v>
      </c>
      <c r="I37" s="18">
        <v>1.0079309999999999</v>
      </c>
      <c r="J37" s="3"/>
      <c r="K37" s="3"/>
      <c r="L37" s="3"/>
      <c r="M37" s="3"/>
      <c r="N37" s="3"/>
      <c r="O37" s="3"/>
      <c r="P37" s="3"/>
    </row>
    <row r="38" spans="1:20" ht="15.75" customHeight="1" x14ac:dyDescent="0.2">
      <c r="B38" s="51"/>
      <c r="C38" s="17">
        <v>2</v>
      </c>
      <c r="D38" s="18">
        <v>93.33</v>
      </c>
      <c r="E38" s="18">
        <v>95.74</v>
      </c>
      <c r="F38" s="18">
        <v>1.0134970000000001</v>
      </c>
      <c r="G38" s="18">
        <v>105.6</v>
      </c>
      <c r="H38" s="18">
        <v>102.7</v>
      </c>
      <c r="I38" s="18">
        <v>0.97747499999999998</v>
      </c>
      <c r="J38" s="3"/>
      <c r="K38" s="3"/>
      <c r="L38" s="3"/>
      <c r="M38" s="3"/>
      <c r="N38" s="3"/>
      <c r="O38" s="3"/>
      <c r="P38" s="3"/>
    </row>
    <row r="39" spans="1:20" ht="15.75" customHeight="1" x14ac:dyDescent="0.2">
      <c r="B39" s="51"/>
      <c r="C39" s="17">
        <v>3</v>
      </c>
      <c r="D39" s="19"/>
      <c r="E39" s="18">
        <v>84.275000000000006</v>
      </c>
      <c r="F39" s="18">
        <v>0.89212899999999995</v>
      </c>
      <c r="G39" s="18">
        <v>102.65</v>
      </c>
      <c r="H39" s="18">
        <v>110.2</v>
      </c>
      <c r="I39" s="18">
        <v>1.0488580000000001</v>
      </c>
      <c r="J39" s="3"/>
      <c r="K39" s="3"/>
      <c r="L39" s="3"/>
      <c r="M39" s="3"/>
      <c r="N39" s="3"/>
      <c r="O39" s="3"/>
      <c r="P39" s="3"/>
    </row>
    <row r="40" spans="1:20" ht="15.75" customHeight="1" x14ac:dyDescent="0.2">
      <c r="B40" s="41"/>
      <c r="C40" s="17" t="s">
        <v>42</v>
      </c>
      <c r="D40" s="42"/>
      <c r="E40" s="42"/>
      <c r="F40" s="18">
        <v>0.96056699999999995</v>
      </c>
      <c r="G40" s="19"/>
      <c r="H40" s="42"/>
      <c r="I40" s="18">
        <v>1.0114209999999999</v>
      </c>
      <c r="J40" s="3"/>
      <c r="K40" s="3"/>
      <c r="L40" s="3"/>
      <c r="M40" s="3"/>
      <c r="N40" s="3"/>
      <c r="O40" s="3"/>
      <c r="P40" s="3"/>
    </row>
    <row r="41" spans="1:20" ht="15.75" customHeight="1" x14ac:dyDescent="0.2">
      <c r="B41" s="41"/>
      <c r="C41" s="17"/>
      <c r="D41" s="42"/>
      <c r="E41" s="43" t="s">
        <v>10</v>
      </c>
      <c r="F41" s="18">
        <v>0.90957100000000002</v>
      </c>
      <c r="G41" s="19"/>
      <c r="H41" s="42"/>
      <c r="I41" s="18">
        <v>0.93482200000000004</v>
      </c>
      <c r="J41" s="3"/>
      <c r="K41" s="3"/>
      <c r="L41" s="3"/>
      <c r="M41" s="3"/>
      <c r="N41" s="3"/>
      <c r="O41" s="3"/>
      <c r="P41" s="3"/>
    </row>
    <row r="42" spans="1:20" ht="15.75" customHeight="1" x14ac:dyDescent="0.2">
      <c r="B42" s="24"/>
      <c r="C42" s="17"/>
      <c r="D42" s="19"/>
      <c r="E42" s="17" t="s">
        <v>11</v>
      </c>
      <c r="F42" s="18">
        <v>2.4317999999999999E-2</v>
      </c>
      <c r="G42" s="19"/>
      <c r="H42" s="19"/>
      <c r="I42" s="18">
        <v>1.9921000000000001E-2</v>
      </c>
      <c r="J42" s="3"/>
      <c r="K42" s="3"/>
      <c r="L42" s="3"/>
      <c r="M42" s="3"/>
      <c r="N42" s="3"/>
      <c r="O42" s="3"/>
      <c r="P42" s="3"/>
    </row>
    <row r="43" spans="1:20" ht="15.7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20" ht="15.75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20" ht="15.75" customHeight="1" x14ac:dyDescent="0.3">
      <c r="A45" s="2" t="s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0" ht="15.75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20" ht="15.75" customHeight="1" x14ac:dyDescent="0.2">
      <c r="B47" s="24"/>
      <c r="C47" s="24"/>
      <c r="D47" s="59" t="s">
        <v>38</v>
      </c>
      <c r="E47" s="51"/>
      <c r="F47" s="34" t="s">
        <v>39</v>
      </c>
      <c r="G47" s="34" t="s">
        <v>44</v>
      </c>
      <c r="H47" s="59" t="s">
        <v>38</v>
      </c>
      <c r="I47" s="51"/>
      <c r="J47" s="34" t="s">
        <v>39</v>
      </c>
      <c r="K47" s="34" t="s">
        <v>44</v>
      </c>
      <c r="L47" s="59" t="s">
        <v>38</v>
      </c>
      <c r="M47" s="51"/>
      <c r="N47" s="34" t="s">
        <v>39</v>
      </c>
      <c r="O47" s="34" t="s">
        <v>44</v>
      </c>
      <c r="P47" s="59" t="s">
        <v>38</v>
      </c>
      <c r="Q47" s="51"/>
      <c r="R47" s="34" t="s">
        <v>39</v>
      </c>
      <c r="S47" s="34" t="s">
        <v>44</v>
      </c>
      <c r="T47" s="30"/>
    </row>
    <row r="48" spans="1:20" ht="15.75" customHeight="1" x14ac:dyDescent="0.2">
      <c r="B48" s="24"/>
      <c r="C48" s="24"/>
      <c r="D48" s="50" t="s">
        <v>12</v>
      </c>
      <c r="E48" s="51"/>
      <c r="F48" s="51"/>
      <c r="G48" s="51"/>
      <c r="H48" s="50" t="s">
        <v>45</v>
      </c>
      <c r="I48" s="51"/>
      <c r="J48" s="51"/>
      <c r="K48" s="51"/>
      <c r="L48" s="50" t="s">
        <v>46</v>
      </c>
      <c r="M48" s="51"/>
      <c r="N48" s="51"/>
      <c r="O48" s="51"/>
      <c r="P48" s="50" t="s">
        <v>47</v>
      </c>
      <c r="Q48" s="51"/>
      <c r="R48" s="51"/>
      <c r="S48" s="51"/>
    </row>
    <row r="49" spans="2:19" ht="15.75" customHeight="1" x14ac:dyDescent="0.2">
      <c r="B49" s="22" t="s">
        <v>36</v>
      </c>
      <c r="C49" s="17" t="s">
        <v>3</v>
      </c>
      <c r="D49" s="20" t="s">
        <v>18</v>
      </c>
      <c r="E49" s="20" t="s">
        <v>19</v>
      </c>
      <c r="F49" s="20" t="s">
        <v>19</v>
      </c>
      <c r="G49" s="20" t="s">
        <v>19</v>
      </c>
      <c r="H49" s="20" t="s">
        <v>18</v>
      </c>
      <c r="I49" s="20" t="s">
        <v>19</v>
      </c>
      <c r="J49" s="20" t="s">
        <v>19</v>
      </c>
      <c r="K49" s="20" t="s">
        <v>19</v>
      </c>
      <c r="L49" s="20" t="s">
        <v>18</v>
      </c>
      <c r="M49" s="20" t="s">
        <v>19</v>
      </c>
      <c r="N49" s="20" t="s">
        <v>19</v>
      </c>
      <c r="O49" s="20" t="s">
        <v>19</v>
      </c>
      <c r="P49" s="20" t="s">
        <v>18</v>
      </c>
      <c r="Q49" s="20" t="s">
        <v>19</v>
      </c>
      <c r="R49" s="20" t="s">
        <v>19</v>
      </c>
      <c r="S49" s="20" t="s">
        <v>19</v>
      </c>
    </row>
    <row r="50" spans="2:19" ht="15.75" customHeight="1" x14ac:dyDescent="0.2">
      <c r="B50" s="58">
        <v>1</v>
      </c>
      <c r="C50" s="17">
        <v>1</v>
      </c>
      <c r="D50" s="47">
        <v>131.9</v>
      </c>
      <c r="E50" s="47">
        <v>150.19999999999999</v>
      </c>
      <c r="F50" s="18">
        <v>1.113693</v>
      </c>
      <c r="G50" s="18">
        <v>0.99855162099999994</v>
      </c>
      <c r="H50" s="47">
        <v>132.9</v>
      </c>
      <c r="I50" s="47">
        <v>165.9</v>
      </c>
      <c r="J50" s="18">
        <v>1.2014480000000001</v>
      </c>
      <c r="K50" s="18">
        <v>1.077234</v>
      </c>
      <c r="L50" s="18">
        <v>140.1</v>
      </c>
      <c r="M50" s="18">
        <v>143</v>
      </c>
      <c r="N50" s="18">
        <v>0.97967599999999999</v>
      </c>
      <c r="O50" s="18">
        <v>0.87839</v>
      </c>
      <c r="P50" s="42"/>
      <c r="Q50" s="47">
        <v>173.6</v>
      </c>
      <c r="R50" s="18">
        <v>1.158879</v>
      </c>
      <c r="S50" s="18">
        <v>1.039066</v>
      </c>
    </row>
    <row r="51" spans="2:19" ht="15.75" customHeight="1" x14ac:dyDescent="0.2">
      <c r="B51" s="51"/>
      <c r="C51" s="17">
        <v>2</v>
      </c>
      <c r="D51" s="47">
        <v>137.1</v>
      </c>
      <c r="E51" s="47">
        <v>153.1</v>
      </c>
      <c r="F51" s="18">
        <v>1.135195</v>
      </c>
      <c r="G51" s="18">
        <v>1.0178305940000001</v>
      </c>
      <c r="H51" s="47">
        <v>136</v>
      </c>
      <c r="I51" s="47">
        <v>169.7</v>
      </c>
      <c r="J51" s="18">
        <v>1.2289680000000001</v>
      </c>
      <c r="K51" s="18">
        <v>1.101909</v>
      </c>
      <c r="L51" s="18">
        <v>137.9</v>
      </c>
      <c r="M51" s="19"/>
      <c r="N51" s="19"/>
      <c r="O51" s="19"/>
      <c r="P51" s="42"/>
      <c r="Q51" s="42"/>
      <c r="R51" s="19"/>
      <c r="S51" s="19"/>
    </row>
    <row r="52" spans="2:19" ht="15.75" customHeight="1" x14ac:dyDescent="0.2">
      <c r="B52" s="51"/>
      <c r="C52" s="17">
        <v>3</v>
      </c>
      <c r="D52" s="47">
        <v>134.19999999999999</v>
      </c>
      <c r="E52" s="47">
        <v>140.5</v>
      </c>
      <c r="F52" s="18">
        <v>1.0417700000000001</v>
      </c>
      <c r="G52" s="18">
        <v>0.93406452500000003</v>
      </c>
      <c r="H52" s="47">
        <v>139.19999999999999</v>
      </c>
      <c r="I52" s="47">
        <v>169.3</v>
      </c>
      <c r="J52" s="18">
        <v>1.2260709999999999</v>
      </c>
      <c r="K52" s="18">
        <v>1.0993109999999999</v>
      </c>
      <c r="L52" s="18">
        <v>151</v>
      </c>
      <c r="M52" s="18">
        <v>136.80000000000001</v>
      </c>
      <c r="N52" s="18">
        <v>0.93720000000000003</v>
      </c>
      <c r="O52" s="18">
        <v>0.840306</v>
      </c>
      <c r="P52" s="42"/>
      <c r="Q52" s="42"/>
      <c r="R52" s="19"/>
      <c r="S52" s="19"/>
    </row>
    <row r="53" spans="2:19" ht="15.75" customHeight="1" x14ac:dyDescent="0.2">
      <c r="B53" s="51"/>
      <c r="C53" s="17">
        <v>4</v>
      </c>
      <c r="D53" s="47">
        <v>134.1</v>
      </c>
      <c r="E53" s="47">
        <v>152.1</v>
      </c>
      <c r="F53" s="18">
        <v>1.1277809999999999</v>
      </c>
      <c r="G53" s="18">
        <v>1.011183105</v>
      </c>
      <c r="H53" s="47">
        <v>142.30000000000001</v>
      </c>
      <c r="I53" s="47">
        <v>166.3</v>
      </c>
      <c r="J53" s="18">
        <v>1.204345</v>
      </c>
      <c r="K53" s="18">
        <v>1.079831</v>
      </c>
      <c r="L53" s="18">
        <v>149.1</v>
      </c>
      <c r="M53" s="19"/>
      <c r="N53" s="19"/>
      <c r="O53" s="19"/>
      <c r="P53" s="42"/>
      <c r="Q53" s="42"/>
      <c r="R53" s="19"/>
      <c r="S53" s="19"/>
    </row>
    <row r="54" spans="2:19" ht="15.75" customHeight="1" x14ac:dyDescent="0.2">
      <c r="B54" s="51"/>
      <c r="C54" s="17">
        <v>5</v>
      </c>
      <c r="D54" s="47">
        <v>133.5</v>
      </c>
      <c r="E54" s="47">
        <v>131.69999999999999</v>
      </c>
      <c r="F54" s="18">
        <v>0.97652000000000005</v>
      </c>
      <c r="G54" s="18">
        <v>0.87556052600000001</v>
      </c>
      <c r="H54" s="47">
        <v>141.1</v>
      </c>
      <c r="I54" s="47">
        <v>163.19999999999999</v>
      </c>
      <c r="J54" s="18">
        <v>1.1818949999999999</v>
      </c>
      <c r="K54" s="18">
        <v>1.0597019999999999</v>
      </c>
      <c r="L54" s="18">
        <v>150.69999999999999</v>
      </c>
      <c r="M54" s="19"/>
      <c r="N54" s="19"/>
      <c r="O54" s="19"/>
      <c r="P54" s="42"/>
      <c r="Q54" s="42"/>
      <c r="R54" s="19"/>
      <c r="S54" s="19"/>
    </row>
    <row r="55" spans="2:19" ht="15.75" customHeight="1" x14ac:dyDescent="0.2">
      <c r="B55" s="51"/>
      <c r="C55" s="17">
        <v>6</v>
      </c>
      <c r="D55" s="47">
        <v>138.4</v>
      </c>
      <c r="E55" s="47">
        <v>137.69999999999999</v>
      </c>
      <c r="F55" s="18">
        <v>1.0210079999999999</v>
      </c>
      <c r="G55" s="18">
        <v>0.91544904500000002</v>
      </c>
      <c r="H55" s="47">
        <v>137</v>
      </c>
      <c r="I55" s="47">
        <v>159</v>
      </c>
      <c r="J55" s="18">
        <v>1.1514789999999999</v>
      </c>
      <c r="K55" s="18">
        <v>1.0324310000000001</v>
      </c>
      <c r="L55" s="18">
        <v>147</v>
      </c>
      <c r="M55" s="19"/>
      <c r="N55" s="19"/>
      <c r="O55" s="19"/>
      <c r="P55" s="47">
        <v>149.80000000000001</v>
      </c>
      <c r="Q55" s="42"/>
      <c r="R55" s="19"/>
      <c r="S55" s="19"/>
    </row>
    <row r="56" spans="2:19" ht="15.75" customHeight="1" x14ac:dyDescent="0.2">
      <c r="B56" s="48"/>
      <c r="C56" s="17" t="s">
        <v>42</v>
      </c>
      <c r="D56" s="18">
        <v>134.86670000000001</v>
      </c>
      <c r="E56" s="19"/>
      <c r="F56" s="19"/>
      <c r="G56" s="19"/>
      <c r="H56" s="18">
        <v>138.08330000000001</v>
      </c>
      <c r="I56" s="19"/>
      <c r="J56" s="19"/>
      <c r="K56" s="19"/>
      <c r="L56" s="18">
        <v>145.9667</v>
      </c>
      <c r="M56" s="19"/>
      <c r="N56" s="19"/>
      <c r="O56" s="19"/>
      <c r="P56" s="18">
        <v>149.80000000000001</v>
      </c>
      <c r="Q56" s="19"/>
      <c r="R56" s="19"/>
      <c r="S56" s="19"/>
    </row>
    <row r="57" spans="2:19" ht="15.75" customHeight="1" x14ac:dyDescent="0.2">
      <c r="B57" s="58">
        <v>2</v>
      </c>
      <c r="C57" s="17">
        <v>1</v>
      </c>
      <c r="D57" s="47">
        <v>127.3</v>
      </c>
      <c r="E57" s="47">
        <v>148.9</v>
      </c>
      <c r="F57" s="18">
        <v>1.171826</v>
      </c>
      <c r="G57" s="18">
        <v>1.050674425</v>
      </c>
      <c r="H57" s="47">
        <v>128.1</v>
      </c>
      <c r="I57" s="47">
        <v>170.6</v>
      </c>
      <c r="J57" s="18">
        <v>1.2715529999999999</v>
      </c>
      <c r="K57" s="18">
        <v>1.140091</v>
      </c>
      <c r="L57" s="18">
        <v>148.4</v>
      </c>
      <c r="M57" s="19"/>
      <c r="N57" s="19"/>
      <c r="O57" s="19"/>
      <c r="P57" s="47">
        <v>129</v>
      </c>
      <c r="Q57" s="47">
        <v>152.6</v>
      </c>
      <c r="R57" s="18">
        <v>1.1282810000000001</v>
      </c>
      <c r="S57" s="18">
        <v>1.0116309999999999</v>
      </c>
    </row>
    <row r="58" spans="2:19" ht="15.75" customHeight="1" x14ac:dyDescent="0.2">
      <c r="B58" s="51"/>
      <c r="C58" s="17">
        <v>2</v>
      </c>
      <c r="D58" s="47">
        <v>134.19999999999999</v>
      </c>
      <c r="E58" s="47">
        <v>150.1</v>
      </c>
      <c r="F58" s="18">
        <v>1.18127</v>
      </c>
      <c r="G58" s="18">
        <v>1.0591420380000001</v>
      </c>
      <c r="H58" s="47">
        <v>123.5</v>
      </c>
      <c r="I58" s="47">
        <v>172.8</v>
      </c>
      <c r="J58" s="18">
        <v>1.2879499999999999</v>
      </c>
      <c r="K58" s="18">
        <v>1.154793</v>
      </c>
      <c r="L58" s="18">
        <v>133.69999999999999</v>
      </c>
      <c r="M58" s="18">
        <v>147.9</v>
      </c>
      <c r="N58" s="18">
        <v>1.030662</v>
      </c>
      <c r="O58" s="18">
        <v>0.92410499999999995</v>
      </c>
      <c r="P58" s="47">
        <v>133.9</v>
      </c>
      <c r="Q58" s="47">
        <v>162.19999999999999</v>
      </c>
      <c r="R58" s="18">
        <v>1.1992609999999999</v>
      </c>
      <c r="S58" s="18">
        <v>1.0752729999999999</v>
      </c>
    </row>
    <row r="59" spans="2:19" ht="15.75" customHeight="1" x14ac:dyDescent="0.2">
      <c r="B59" s="51"/>
      <c r="C59" s="17">
        <v>3</v>
      </c>
      <c r="D59" s="47">
        <v>129.4</v>
      </c>
      <c r="E59" s="47">
        <v>171.3</v>
      </c>
      <c r="F59" s="18">
        <v>1.3481110000000001</v>
      </c>
      <c r="G59" s="18">
        <v>1.208733847</v>
      </c>
      <c r="H59" s="47">
        <v>139.4</v>
      </c>
      <c r="I59" s="47">
        <v>167.8</v>
      </c>
      <c r="J59" s="18">
        <v>1.250683</v>
      </c>
      <c r="K59" s="18">
        <v>1.1213789999999999</v>
      </c>
      <c r="L59" s="18">
        <v>147.19999999999999</v>
      </c>
      <c r="M59" s="18">
        <v>147.69999999999999</v>
      </c>
      <c r="N59" s="18">
        <v>1.0292680000000001</v>
      </c>
      <c r="O59" s="18">
        <v>0.92285499999999998</v>
      </c>
      <c r="P59" s="47">
        <v>146.19999999999999</v>
      </c>
      <c r="Q59" s="47">
        <v>143.30000000000001</v>
      </c>
      <c r="R59" s="18">
        <v>1.0595190000000001</v>
      </c>
      <c r="S59" s="18">
        <v>0.94997900000000002</v>
      </c>
    </row>
    <row r="60" spans="2:19" ht="15.75" customHeight="1" x14ac:dyDescent="0.2">
      <c r="B60" s="51"/>
      <c r="C60" s="17">
        <v>4</v>
      </c>
      <c r="D60" s="47">
        <v>122.2</v>
      </c>
      <c r="E60" s="47">
        <v>156.69999999999999</v>
      </c>
      <c r="F60" s="18">
        <v>1.2332110000000001</v>
      </c>
      <c r="G60" s="18">
        <v>1.105713014</v>
      </c>
      <c r="H60" s="47">
        <v>138.80000000000001</v>
      </c>
      <c r="I60" s="47">
        <v>164</v>
      </c>
      <c r="J60" s="18">
        <v>1.2223599999999999</v>
      </c>
      <c r="K60" s="18">
        <v>1.0959840000000001</v>
      </c>
      <c r="L60" s="18">
        <v>155</v>
      </c>
      <c r="M60" s="18">
        <v>143.80000000000001</v>
      </c>
      <c r="N60" s="18">
        <v>1.0020910000000001</v>
      </c>
      <c r="O60" s="18">
        <v>0.89848799999999995</v>
      </c>
      <c r="P60" s="47">
        <v>131.9</v>
      </c>
      <c r="Q60" s="47">
        <v>160.1</v>
      </c>
      <c r="R60" s="18">
        <v>1.1837340000000001</v>
      </c>
      <c r="S60" s="18">
        <v>1.0613509999999999</v>
      </c>
    </row>
    <row r="61" spans="2:19" ht="15.75" customHeight="1" x14ac:dyDescent="0.2">
      <c r="B61" s="51"/>
      <c r="C61" s="17">
        <v>5</v>
      </c>
      <c r="D61" s="47">
        <v>121.8</v>
      </c>
      <c r="E61" s="47">
        <v>133.80000000000001</v>
      </c>
      <c r="F61" s="18">
        <v>1.052991</v>
      </c>
      <c r="G61" s="18">
        <v>0.94412541900000002</v>
      </c>
      <c r="H61" s="47">
        <v>134.1</v>
      </c>
      <c r="I61" s="47">
        <v>148</v>
      </c>
      <c r="J61" s="18">
        <v>1.1031059999999999</v>
      </c>
      <c r="K61" s="18">
        <v>0.98905900000000002</v>
      </c>
      <c r="L61" s="18">
        <v>141.19999999999999</v>
      </c>
      <c r="M61" s="19"/>
      <c r="N61" s="19"/>
      <c r="O61" s="19"/>
      <c r="P61" s="47">
        <v>137.5</v>
      </c>
      <c r="Q61" s="47">
        <v>159.6</v>
      </c>
      <c r="R61" s="18">
        <v>1.180037</v>
      </c>
      <c r="S61" s="18">
        <v>1.0580369999999999</v>
      </c>
    </row>
    <row r="62" spans="2:19" ht="15.75" customHeight="1" x14ac:dyDescent="0.2">
      <c r="B62" s="51"/>
      <c r="C62" s="17">
        <v>6</v>
      </c>
      <c r="D62" s="47">
        <v>127.5</v>
      </c>
      <c r="E62" s="47">
        <v>136.6</v>
      </c>
      <c r="F62" s="18">
        <v>1.075026</v>
      </c>
      <c r="G62" s="18">
        <v>0.96388228600000003</v>
      </c>
      <c r="H62" s="47">
        <v>141.1</v>
      </c>
      <c r="I62" s="47">
        <v>161.19999999999999</v>
      </c>
      <c r="J62" s="18">
        <v>1.2014910000000001</v>
      </c>
      <c r="K62" s="18">
        <v>1.077272</v>
      </c>
      <c r="L62" s="18">
        <v>135.5</v>
      </c>
      <c r="M62" s="18">
        <v>158.1</v>
      </c>
      <c r="N62" s="18">
        <v>1.101742</v>
      </c>
      <c r="O62" s="18">
        <v>0.98783600000000005</v>
      </c>
      <c r="P62" s="47">
        <v>133</v>
      </c>
      <c r="Q62" s="47">
        <v>153.9</v>
      </c>
      <c r="R62" s="18">
        <v>1.137893</v>
      </c>
      <c r="S62" s="18">
        <v>1.0202500000000001</v>
      </c>
    </row>
    <row r="63" spans="2:19" ht="15.75" customHeight="1" x14ac:dyDescent="0.2">
      <c r="B63" s="48"/>
      <c r="C63" s="17" t="s">
        <v>42</v>
      </c>
      <c r="D63" s="18">
        <v>127.0667</v>
      </c>
      <c r="E63" s="19"/>
      <c r="F63" s="19"/>
      <c r="G63" s="19"/>
      <c r="H63" s="18">
        <v>134.16669999999999</v>
      </c>
      <c r="I63" s="19"/>
      <c r="J63" s="19"/>
      <c r="K63" s="19"/>
      <c r="L63" s="18">
        <v>143.5</v>
      </c>
      <c r="M63" s="19"/>
      <c r="N63" s="19"/>
      <c r="O63" s="19"/>
      <c r="P63" s="18">
        <v>135.25</v>
      </c>
      <c r="Q63" s="19"/>
      <c r="R63" s="19"/>
      <c r="S63" s="19"/>
    </row>
    <row r="64" spans="2:19" ht="15.75" customHeight="1" x14ac:dyDescent="0.2">
      <c r="B64" s="58">
        <v>3</v>
      </c>
      <c r="C64" s="17">
        <v>1</v>
      </c>
      <c r="D64" s="47">
        <v>116.8</v>
      </c>
      <c r="E64" s="47">
        <v>125.6</v>
      </c>
      <c r="F64" s="18">
        <v>1.08541</v>
      </c>
      <c r="G64" s="18">
        <v>0.97319271600000001</v>
      </c>
      <c r="H64" s="47">
        <v>116.4</v>
      </c>
      <c r="I64" s="47">
        <v>145.1</v>
      </c>
      <c r="J64" s="18">
        <v>1.204949</v>
      </c>
      <c r="K64" s="18">
        <v>1.080373</v>
      </c>
      <c r="L64" s="18">
        <v>124.8</v>
      </c>
      <c r="M64" s="18">
        <v>144.19999999999999</v>
      </c>
      <c r="N64" s="18">
        <v>1.1306259999999999</v>
      </c>
      <c r="O64" s="18">
        <v>1.0137339999999999</v>
      </c>
      <c r="P64" s="47">
        <v>127.7</v>
      </c>
      <c r="Q64" s="47">
        <v>149.80000000000001</v>
      </c>
      <c r="R64" s="18">
        <v>1.1787540000000001</v>
      </c>
      <c r="S64" s="18">
        <v>1.056886</v>
      </c>
    </row>
    <row r="65" spans="2:19" ht="15.75" customHeight="1" x14ac:dyDescent="0.2">
      <c r="B65" s="51"/>
      <c r="C65" s="17">
        <v>2</v>
      </c>
      <c r="D65" s="47">
        <v>114.2</v>
      </c>
      <c r="E65" s="47">
        <v>134.69999999999999</v>
      </c>
      <c r="F65" s="18">
        <v>1.16405</v>
      </c>
      <c r="G65" s="18">
        <v>1.0437023620000001</v>
      </c>
      <c r="H65" s="42"/>
      <c r="I65" s="47">
        <v>143.5</v>
      </c>
      <c r="J65" s="18">
        <v>1.1916629999999999</v>
      </c>
      <c r="K65" s="18">
        <v>1.0684610000000001</v>
      </c>
      <c r="L65" s="18">
        <v>127.6</v>
      </c>
      <c r="M65" s="18">
        <v>149</v>
      </c>
      <c r="N65" s="18">
        <v>1.168261</v>
      </c>
      <c r="O65" s="18">
        <v>1.0474779999999999</v>
      </c>
      <c r="P65" s="47">
        <v>124.5</v>
      </c>
      <c r="Q65" s="47">
        <v>154.5</v>
      </c>
      <c r="R65" s="18">
        <v>1.215738</v>
      </c>
      <c r="S65" s="18">
        <v>1.0900460000000001</v>
      </c>
    </row>
    <row r="66" spans="2:19" ht="15.75" customHeight="1" x14ac:dyDescent="0.2">
      <c r="B66" s="51"/>
      <c r="C66" s="17">
        <v>3</v>
      </c>
      <c r="D66" s="47">
        <v>117.2</v>
      </c>
      <c r="E66" s="47">
        <v>132.30000000000001</v>
      </c>
      <c r="F66" s="18">
        <v>1.14331</v>
      </c>
      <c r="G66" s="18">
        <v>1.0251066090000001</v>
      </c>
      <c r="H66" s="47">
        <v>123.7</v>
      </c>
      <c r="I66" s="47">
        <v>149.4</v>
      </c>
      <c r="J66" s="18">
        <v>1.240658</v>
      </c>
      <c r="K66" s="18">
        <v>1.11239</v>
      </c>
      <c r="L66" s="18">
        <v>128.6</v>
      </c>
      <c r="M66" s="18">
        <v>151.30000000000001</v>
      </c>
      <c r="N66" s="18">
        <v>1.186294</v>
      </c>
      <c r="O66" s="18">
        <v>1.063647</v>
      </c>
      <c r="P66" s="47">
        <v>128.19999999999999</v>
      </c>
      <c r="Q66" s="47">
        <v>147.19999999999999</v>
      </c>
      <c r="R66" s="18">
        <v>1.1582950000000001</v>
      </c>
      <c r="S66" s="18">
        <v>1.0385420000000001</v>
      </c>
    </row>
    <row r="67" spans="2:19" ht="15.75" customHeight="1" x14ac:dyDescent="0.2">
      <c r="B67" s="51"/>
      <c r="C67" s="17">
        <v>4</v>
      </c>
      <c r="D67" s="47">
        <v>114.9</v>
      </c>
      <c r="E67" s="47">
        <v>134</v>
      </c>
      <c r="F67" s="18">
        <v>1.1580010000000001</v>
      </c>
      <c r="G67" s="18">
        <v>1.0382787499999999</v>
      </c>
      <c r="H67" s="47">
        <v>123.7</v>
      </c>
      <c r="I67" s="47">
        <v>141.1</v>
      </c>
      <c r="J67" s="18">
        <v>1.171732</v>
      </c>
      <c r="K67" s="18">
        <v>1.0505899999999999</v>
      </c>
      <c r="L67" s="18">
        <v>128.69999999999999</v>
      </c>
      <c r="M67" s="18">
        <v>151.80000000000001</v>
      </c>
      <c r="N67" s="18">
        <v>1.190215</v>
      </c>
      <c r="O67" s="18">
        <v>1.0671619999999999</v>
      </c>
      <c r="P67" s="47">
        <v>125.6</v>
      </c>
      <c r="Q67" s="47">
        <v>152.4</v>
      </c>
      <c r="R67" s="18">
        <v>1.1992130000000001</v>
      </c>
      <c r="S67" s="18">
        <v>1.0752299999999999</v>
      </c>
    </row>
    <row r="68" spans="2:19" ht="15.75" customHeight="1" x14ac:dyDescent="0.2">
      <c r="B68" s="51"/>
      <c r="C68" s="17">
        <v>5</v>
      </c>
      <c r="D68" s="47">
        <v>118.2</v>
      </c>
      <c r="E68" s="47">
        <v>118.5</v>
      </c>
      <c r="F68" s="18">
        <v>1.0240530000000001</v>
      </c>
      <c r="G68" s="18">
        <v>0.91817923199999996</v>
      </c>
      <c r="H68" s="47">
        <v>115.7</v>
      </c>
      <c r="I68" s="47">
        <v>140.69999999999999</v>
      </c>
      <c r="J68" s="18">
        <v>1.1684110000000001</v>
      </c>
      <c r="K68" s="18">
        <v>1.047612</v>
      </c>
      <c r="L68" s="19"/>
      <c r="M68" s="18">
        <v>151.1</v>
      </c>
      <c r="N68" s="18">
        <v>1.1847259999999999</v>
      </c>
      <c r="O68" s="18">
        <v>1.062241</v>
      </c>
      <c r="P68" s="47">
        <v>128.4</v>
      </c>
      <c r="Q68" s="47">
        <v>140.9</v>
      </c>
      <c r="R68" s="18">
        <v>1.1087210000000001</v>
      </c>
      <c r="S68" s="18">
        <v>0.99409400000000003</v>
      </c>
    </row>
    <row r="69" spans="2:19" ht="15.75" customHeight="1" x14ac:dyDescent="0.2">
      <c r="B69" s="51"/>
      <c r="C69" s="17">
        <v>6</v>
      </c>
      <c r="D69" s="47">
        <v>113</v>
      </c>
      <c r="E69" s="47">
        <v>118.3</v>
      </c>
      <c r="F69" s="18">
        <v>1.0223249999999999</v>
      </c>
      <c r="G69" s="18">
        <v>0.91662988499999998</v>
      </c>
      <c r="H69" s="47">
        <v>122.6</v>
      </c>
      <c r="I69" s="47">
        <v>134.1</v>
      </c>
      <c r="J69" s="18">
        <v>1.113602</v>
      </c>
      <c r="K69" s="18">
        <v>0.99846999999999997</v>
      </c>
      <c r="L69" s="18">
        <v>128</v>
      </c>
      <c r="M69" s="18">
        <v>148.1</v>
      </c>
      <c r="N69" s="18">
        <v>1.1612039999999999</v>
      </c>
      <c r="O69" s="18">
        <v>1.0411509999999999</v>
      </c>
      <c r="P69" s="47">
        <v>128.1</v>
      </c>
      <c r="Q69" s="47">
        <v>138.5</v>
      </c>
      <c r="R69" s="18">
        <v>1.089836</v>
      </c>
      <c r="S69" s="18">
        <v>0.97716099999999995</v>
      </c>
    </row>
    <row r="70" spans="2:19" ht="15.75" customHeight="1" x14ac:dyDescent="0.2">
      <c r="B70" s="21"/>
      <c r="C70" s="22" t="s">
        <v>42</v>
      </c>
      <c r="D70" s="18">
        <v>115.7167</v>
      </c>
      <c r="E70" s="23"/>
      <c r="F70" s="24"/>
      <c r="G70" s="49"/>
      <c r="H70" s="18">
        <v>120.42</v>
      </c>
      <c r="I70" s="19"/>
      <c r="J70" s="19"/>
      <c r="K70" s="19"/>
      <c r="L70" s="18">
        <v>127.54</v>
      </c>
      <c r="M70" s="19"/>
      <c r="N70" s="19"/>
      <c r="O70" s="19"/>
      <c r="P70" s="18">
        <v>127.08329999999999</v>
      </c>
      <c r="Q70" s="19"/>
      <c r="R70" s="19"/>
      <c r="S70" s="19"/>
    </row>
    <row r="71" spans="2:19" ht="15.75" customHeight="1" x14ac:dyDescent="0.2">
      <c r="B71" s="58">
        <v>4</v>
      </c>
      <c r="C71" s="22">
        <v>1</v>
      </c>
      <c r="D71" s="40">
        <v>105.9</v>
      </c>
      <c r="E71" s="19"/>
      <c r="F71" s="19"/>
      <c r="G71" s="19"/>
      <c r="H71" s="40">
        <v>131.19999999999999</v>
      </c>
      <c r="I71" s="40">
        <v>127.7</v>
      </c>
      <c r="J71" s="18">
        <v>0.96217600000000003</v>
      </c>
      <c r="K71" s="18">
        <v>0.86270000000000002</v>
      </c>
      <c r="L71" s="1"/>
      <c r="M71" s="40">
        <v>139.1</v>
      </c>
      <c r="N71" s="18">
        <v>1.0950599999999999</v>
      </c>
      <c r="O71" s="18">
        <v>0.98184499999999997</v>
      </c>
      <c r="P71" s="40">
        <v>142.1</v>
      </c>
      <c r="Q71" s="40">
        <v>161</v>
      </c>
      <c r="R71" s="18">
        <v>1.1219509999999999</v>
      </c>
      <c r="S71" s="18">
        <v>1.0059560000000001</v>
      </c>
    </row>
    <row r="72" spans="2:19" ht="15.75" customHeight="1" x14ac:dyDescent="0.2">
      <c r="B72" s="51"/>
      <c r="C72" s="22">
        <v>2</v>
      </c>
      <c r="D72" s="40">
        <v>104</v>
      </c>
      <c r="E72" s="19"/>
      <c r="F72" s="19"/>
      <c r="G72" s="19"/>
      <c r="H72" s="40">
        <v>133.30000000000001</v>
      </c>
      <c r="I72" s="40">
        <v>123.7</v>
      </c>
      <c r="J72" s="18">
        <v>0.932037</v>
      </c>
      <c r="K72" s="18">
        <v>0.83567599999999997</v>
      </c>
      <c r="L72" s="40">
        <v>133.69999999999999</v>
      </c>
      <c r="M72" s="40">
        <v>143.1</v>
      </c>
      <c r="N72" s="18">
        <v>1.1265499999999999</v>
      </c>
      <c r="O72" s="18">
        <v>1.0100789999999999</v>
      </c>
      <c r="P72" s="40">
        <v>141</v>
      </c>
      <c r="Q72" s="40">
        <v>161</v>
      </c>
      <c r="R72" s="18">
        <v>1.1219509999999999</v>
      </c>
      <c r="S72" s="18">
        <v>1.0059560000000001</v>
      </c>
    </row>
    <row r="73" spans="2:19" ht="15.75" customHeight="1" x14ac:dyDescent="0.2">
      <c r="B73" s="51"/>
      <c r="C73" s="22">
        <v>3</v>
      </c>
      <c r="D73" s="40">
        <v>101.1</v>
      </c>
      <c r="E73" s="19"/>
      <c r="F73" s="19"/>
      <c r="G73" s="19"/>
      <c r="H73" s="40">
        <v>130.9</v>
      </c>
      <c r="I73" s="40">
        <v>143.69999999999999</v>
      </c>
      <c r="J73" s="18">
        <v>1.0827310000000001</v>
      </c>
      <c r="K73" s="18">
        <v>0.97079099999999996</v>
      </c>
      <c r="L73" s="40">
        <v>122.1</v>
      </c>
      <c r="M73" s="40">
        <v>149.5</v>
      </c>
      <c r="N73" s="18">
        <v>1.1769339999999999</v>
      </c>
      <c r="O73" s="18">
        <v>1.0552539999999999</v>
      </c>
      <c r="P73" s="40">
        <v>154.19999999999999</v>
      </c>
      <c r="Q73" s="40">
        <v>166.3</v>
      </c>
      <c r="R73" s="18">
        <v>1.1588849999999999</v>
      </c>
      <c r="S73" s="18">
        <v>1.0390710000000001</v>
      </c>
    </row>
    <row r="74" spans="2:19" ht="15.75" customHeight="1" x14ac:dyDescent="0.2">
      <c r="B74" s="51"/>
      <c r="C74" s="22">
        <v>4</v>
      </c>
      <c r="D74" s="40">
        <v>105.9</v>
      </c>
      <c r="E74" s="19"/>
      <c r="F74" s="19"/>
      <c r="G74" s="19"/>
      <c r="H74" s="40">
        <v>128.9</v>
      </c>
      <c r="I74" s="40">
        <v>132.4</v>
      </c>
      <c r="J74" s="18">
        <v>0.99758899999999995</v>
      </c>
      <c r="K74" s="18">
        <v>0.894451</v>
      </c>
      <c r="L74" s="40">
        <v>117.5</v>
      </c>
      <c r="M74" s="40">
        <v>146.69999999999999</v>
      </c>
      <c r="N74" s="18">
        <v>1.1548909999999999</v>
      </c>
      <c r="O74" s="18">
        <v>1.03549</v>
      </c>
      <c r="P74" s="40">
        <v>141.9</v>
      </c>
      <c r="Q74" s="40">
        <v>163.80000000000001</v>
      </c>
      <c r="R74" s="18">
        <v>1.1414629999999999</v>
      </c>
      <c r="S74" s="18">
        <v>1.0234510000000001</v>
      </c>
    </row>
    <row r="75" spans="2:19" ht="15.75" customHeight="1" x14ac:dyDescent="0.2">
      <c r="B75" s="51"/>
      <c r="C75" s="22">
        <v>5</v>
      </c>
      <c r="D75" s="40">
        <v>122</v>
      </c>
      <c r="E75" s="19"/>
      <c r="F75" s="19"/>
      <c r="G75" s="19"/>
      <c r="H75" s="1"/>
      <c r="I75" s="40">
        <v>156.1</v>
      </c>
      <c r="J75" s="18">
        <v>1.1761600000000001</v>
      </c>
      <c r="K75" s="18">
        <v>1.0545599999999999</v>
      </c>
      <c r="L75" s="1"/>
      <c r="M75" s="40">
        <v>147.69999999999999</v>
      </c>
      <c r="N75" s="18">
        <v>1.162763</v>
      </c>
      <c r="O75" s="18">
        <v>1.042548</v>
      </c>
      <c r="P75" s="40">
        <v>138.30000000000001</v>
      </c>
      <c r="Q75" s="40">
        <v>147.30000000000001</v>
      </c>
      <c r="R75" s="18">
        <v>1.026481</v>
      </c>
      <c r="S75" s="18">
        <v>0.92035599999999995</v>
      </c>
    </row>
    <row r="76" spans="2:19" ht="15.75" customHeight="1" x14ac:dyDescent="0.2">
      <c r="B76" s="51"/>
      <c r="C76" s="22">
        <v>6</v>
      </c>
      <c r="D76" s="40">
        <v>117.6</v>
      </c>
      <c r="E76" s="19"/>
      <c r="F76" s="19"/>
      <c r="G76" s="19"/>
      <c r="H76" s="40">
        <v>139.30000000000001</v>
      </c>
      <c r="I76" s="40">
        <v>159.1</v>
      </c>
      <c r="J76" s="18">
        <v>1.1987639999999999</v>
      </c>
      <c r="K76" s="18">
        <v>1.074827</v>
      </c>
      <c r="L76" s="40">
        <v>134.80000000000001</v>
      </c>
      <c r="M76" s="40">
        <v>149.4</v>
      </c>
      <c r="N76" s="18">
        <v>1.1761459999999999</v>
      </c>
      <c r="O76" s="18">
        <v>1.054548</v>
      </c>
      <c r="P76" s="1"/>
      <c r="Q76" s="40">
        <v>146.19999999999999</v>
      </c>
      <c r="R76" s="18">
        <v>1.018815</v>
      </c>
      <c r="S76" s="18">
        <v>0.91348300000000004</v>
      </c>
    </row>
    <row r="77" spans="2:19" ht="15.75" customHeight="1" x14ac:dyDescent="0.2">
      <c r="B77" s="41"/>
      <c r="C77" s="22" t="s">
        <v>42</v>
      </c>
      <c r="D77" s="18">
        <v>109.41670000000001</v>
      </c>
      <c r="E77" s="24"/>
      <c r="F77" s="24"/>
      <c r="G77" s="24"/>
      <c r="H77" s="18">
        <v>132.72</v>
      </c>
      <c r="I77" s="19"/>
      <c r="J77" s="19"/>
      <c r="K77" s="19"/>
      <c r="L77" s="18">
        <v>127.02500000000001</v>
      </c>
      <c r="M77" s="19"/>
      <c r="N77" s="19"/>
      <c r="O77" s="19"/>
      <c r="P77" s="18">
        <v>143.5</v>
      </c>
      <c r="Q77" s="19"/>
      <c r="R77" s="19"/>
      <c r="S77" s="19"/>
    </row>
    <row r="78" spans="2:19" ht="15.75" customHeight="1" x14ac:dyDescent="0.2">
      <c r="B78" s="41"/>
      <c r="C78" s="22"/>
      <c r="D78" s="41"/>
      <c r="E78" s="41"/>
      <c r="F78" s="22" t="s">
        <v>10</v>
      </c>
      <c r="G78" s="49">
        <v>1</v>
      </c>
      <c r="H78" s="19"/>
      <c r="I78" s="19"/>
      <c r="J78" s="19"/>
      <c r="K78" s="49">
        <v>1.0449999999999999</v>
      </c>
      <c r="L78" s="19"/>
      <c r="M78" s="19"/>
      <c r="N78" s="19"/>
      <c r="O78" s="49">
        <v>0.99595</v>
      </c>
      <c r="P78" s="19"/>
      <c r="Q78" s="19"/>
      <c r="R78" s="19"/>
      <c r="S78" s="49">
        <v>1.0187299999999999</v>
      </c>
    </row>
    <row r="79" spans="2:19" ht="15.75" customHeight="1" x14ac:dyDescent="0.2">
      <c r="B79" s="41"/>
      <c r="C79" s="22"/>
      <c r="D79" s="41"/>
      <c r="E79" s="41"/>
      <c r="F79" s="22" t="s">
        <v>11</v>
      </c>
      <c r="G79" s="18">
        <v>1.9048712999999998E-2</v>
      </c>
      <c r="H79" s="19"/>
      <c r="I79" s="19"/>
      <c r="J79" s="19"/>
      <c r="K79" s="18">
        <v>1.6879000000000002E-2</v>
      </c>
      <c r="L79" s="19"/>
      <c r="M79" s="19"/>
      <c r="N79" s="19"/>
      <c r="O79" s="18">
        <v>1.6983000000000002E-2</v>
      </c>
      <c r="P79" s="19"/>
      <c r="Q79" s="19"/>
      <c r="R79" s="19"/>
      <c r="S79" s="18">
        <v>1.1563E-2</v>
      </c>
    </row>
    <row r="80" spans="2:19" ht="15.75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5.75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ht="15.75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t="15.7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t="15.75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ht="15.75" customHeigh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t="15.75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ht="15.75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ht="15.75" customHeight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t="15.75" customHeight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ht="15.75" customHeight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t="15.75" customHeight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ht="15.75" customHeight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ht="15.75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ht="15.75" customHeigh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t="15.75" customHeigh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ht="15.75" customHeigh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t="15.75" customHeigh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ht="15.75" customHeigh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ht="15.75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t="15.75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ht="15.75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ht="15.75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ht="15.75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t="15.75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ht="15.75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t="15.75" customHeigh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ht="15.75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ht="15.75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t="15.75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ht="15.75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ht="15.75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t="15.75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t="15.75" customHeigh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5.75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t="15.75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5.75" customHeigh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5.75" customHeigh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5.75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5.75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5.75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5.75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5.75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5.75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5.75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5.7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5.75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5.75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t="15.75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t="15.75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ht="15.75" customHeight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5.7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5.7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5.75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t="15.75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t="15.75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5.75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5.75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5.7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5.75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5.75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5.75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5.75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5.75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5.7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5.75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5.75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t="15.75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5.75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ht="15.75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ht="15.75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ht="15.75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ht="15.75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5.7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ht="15.7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ht="15.75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ht="15.7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ht="15.75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5.75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ht="15.75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ht="15.75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ht="15.75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ht="15.75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5.75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ht="15.75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ht="15.75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5.7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ht="15.7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ht="15.7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ht="15.7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ht="15.7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ht="15.7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ht="15.7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ht="15.7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ht="15.7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ht="15.7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5.7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5.7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ht="15.7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ht="15.7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5.7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ht="15.7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ht="15.7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ht="15.7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ht="15.7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ht="15.7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ht="15.7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ht="15.7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ht="15.7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ht="15.7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ht="15.7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ht="15.7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ht="15.7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ht="15.7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ht="15.7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ht="15.7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ht="15.7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15.7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ht="15.7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ht="15.7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ht="15.7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ht="15.7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ht="15.7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ht="15.7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ht="15.7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ht="15.7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ht="15.7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ht="15.7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ht="15.7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ht="15.7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ht="15.7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ht="15.7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ht="15.7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ht="15.7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5.7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ht="15.7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ht="15.7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ht="15.7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ht="15.7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ht="15.75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ht="15.75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ht="15.7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ht="15.75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ht="15.75" customHeigh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ht="15.75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ht="15.75" customHeigh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ht="15.75" customHeigh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ht="15.75" customHeigh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ht="15.75" customHeigh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ht="15.75" customHeigh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ht="15.75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15.7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ht="15.7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ht="15.7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ht="15.7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ht="15.7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ht="15.7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ht="15.7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ht="15.7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ht="15.7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ht="15.7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ht="15.7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ht="15.7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ht="15.7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ht="15.7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ht="15.7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ht="15.7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ht="15.7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15.7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ht="15.7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ht="15.7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ht="15.7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ht="15.7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ht="15.7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ht="15.75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ht="15.75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ht="15.75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ht="15.75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ht="15.75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ht="15.75" customHeigh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ht="15.75" customHeigh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ht="15.75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ht="15.75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ht="15.75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ht="15.75" customHeigh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5.75" customHeigh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ht="15.75" customHeigh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ht="15.75" customHeigh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ht="15.75" customHeigh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ht="15.75" customHeigh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ht="15.75" customHeigh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ht="15.75" customHeigh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ht="15.75" customHeigh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ht="15.75" customHeigh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ht="15.75" customHeigh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ht="15.75" customHeigh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ht="15.75" customHeigh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ht="15.75" customHeigh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ht="15.75" customHeigh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ht="15.75" customHeigh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ht="15.75" customHeigh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ht="15.75" customHeigh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ht="15.75" customHeigh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ht="15.75" customHeigh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16" ht="15.75" customHeigh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2:16" ht="15.75" customHeigh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ht="15.75" customHeigh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2:16" ht="15.75" customHeigh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2:16" ht="15.75" customHeigh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2:16" ht="15.75" customHeigh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2:16" ht="15.75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ht="15.75" customHeigh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2:16" ht="15.75" customHeigh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2:16" ht="15.75" customHeigh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2:16" ht="15.75" customHeigh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2:16" ht="15.75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ht="15.75" customHeigh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2:16" ht="15.75" customHeigh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2:16" ht="15.75" customHeigh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ht="15.75" customHeigh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2:16" ht="15.75" customHeigh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2:16" ht="15.75" customHeigh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2:16" ht="15.75" customHeigh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2:16" ht="15.75" customHeigh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2:16" ht="15.75" customHeigh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2:16" ht="15.75" customHeigh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2:16" ht="15.75" customHeigh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2:16" ht="15.75" customHeigh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2:16" ht="15.75" customHeigh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2:16" ht="15.75" customHeigh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2:16" ht="15.75" customHeigh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ht="15.75" customHeigh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2:16" ht="15.75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ht="15.75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2:16" ht="15.75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2:16" ht="15.7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ht="15.7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2:16" ht="15.75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2:16" ht="15.7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2:16" ht="15.75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2:16" ht="15.75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ht="15.7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2:16" ht="15.7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2:16" ht="15.7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2:16" ht="15.7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2:16" ht="15.7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ht="15.7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2:16" ht="15.7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2:16" ht="15.7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2:16" ht="15.7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2:16" ht="15.75" customHeigh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ht="15.75" customHeigh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2:16" ht="15.75" customHeigh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2:16" ht="15.75" customHeigh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2:16" ht="15.75" customHeigh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2:16" ht="15.75" customHeigh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ht="15.75" customHeigh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2:16" ht="15.75" customHeigh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2:16" ht="15.75" customHeigh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2:16" ht="15.75" customHeigh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2:16" ht="15.75" customHeigh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2:16" ht="15.75" customHeigh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2:16" ht="15.75" customHeigh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2:16" ht="15.75" customHeigh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2:16" ht="15.75" customHeigh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2:16" ht="15.75" customHeigh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5.75" customHeight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2:16" ht="15.75" customHeight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2:16" ht="15.75" customHeight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2:16" ht="15.75" customHeight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2:16" ht="15.75" customHeight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2:16" ht="15.75" customHeight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2:16" ht="15.75" customHeight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2:16" ht="15.75" customHeight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2:16" ht="15.75" customHeight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2:16" ht="15.75" customHeight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2:16" ht="15.75" customHeight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2:16" ht="15.75" customHeight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2:16" ht="15.75" customHeight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2:16" ht="15.75" customHeight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2:16" ht="15.75" customHeight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2:16" ht="15.75" customHeight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2:16" ht="15.75" customHeight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2:16" ht="15.75" customHeight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2:16" ht="15.75" customHeight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2:16" ht="15.75" customHeight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2:16" ht="15.75" customHeight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2:16" ht="15.75" customHeight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2:16" ht="15.75" customHeight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2:16" ht="15.75" customHeight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2:16" ht="15.75" customHeight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2:16" ht="15.75" customHeight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2:16" ht="15.75" customHeight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2:16" ht="15.75" customHeight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2:16" ht="15.75" customHeight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2:16" ht="15.75" customHeight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2:16" ht="15.75" customHeight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2:16" ht="15.75" customHeight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2:16" ht="15.75" customHeight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2:16" ht="15.75" customHeight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2:16" ht="15.75" customHeight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2:16" ht="15.75" customHeight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2:16" ht="15.75" customHeight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2:16" ht="15.75" customHeight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2:16" ht="15.75" customHeight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2:16" ht="15.75" customHeight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2:16" ht="15.75" customHeight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2:16" ht="15.75" customHeight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2:16" ht="15.75" customHeight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2:16" ht="15.75" customHeight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2:16" ht="15.75" customHeight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2:16" ht="15.75" customHeight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2:16" ht="15.75" customHeight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2:16" ht="15.75" customHeight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2:16" ht="15.75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2:16" ht="15.75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2:16" ht="15.75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2:16" ht="15.75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2:16" ht="15.75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2:16" ht="15.75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2:16" ht="15.75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2:16" ht="15.75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2:16" ht="15.75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2:16" ht="15.75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2:16" ht="15.75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2:16" ht="15.75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2:16" ht="15.75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2:16" ht="15.75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2:16" ht="15.75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2:16" ht="15.75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2:16" ht="15.75" customHeight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2:16" ht="15.75" customHeight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2:16" ht="15.75" customHeight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2:16" ht="15.75" customHeight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2:16" ht="15.75" customHeight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2:16" ht="15.75" customHeight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2:16" ht="15.75" customHeight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2:16" ht="15.75" customHeight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2:16" ht="15.75" customHeight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2:16" ht="15.75" customHeight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2:16" ht="15.75" customHeight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2:16" ht="15.75" customHeight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2:16" ht="15.75" customHeight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2:16" ht="15.75" customHeight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2:16" ht="15.75" customHeight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2:16" ht="15.75" customHeight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2:16" ht="15.75" customHeight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2:16" ht="15.75" customHeight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2:16" ht="15.75" customHeight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2:16" ht="15.75" customHeight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2:16" ht="15.75" customHeight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2:16" ht="15.75" customHeight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2:16" ht="15.75" customHeight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2:16" ht="15.75" customHeight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2:16" ht="15.75" customHeight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2:16" ht="15.75" customHeight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2:16" ht="15.75" customHeight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2:16" ht="15.75" customHeight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2:16" ht="15.75" customHeight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2:16" ht="15.75" customHeight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2:16" ht="15.75" customHeight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2:16" ht="15.75" customHeight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2:16" ht="15.75" customHeight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2:16" ht="15.75" customHeight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2:16" ht="15.75" customHeight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2:16" ht="15.75" customHeight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2:16" ht="15.75" customHeight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2:16" ht="15.75" customHeight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2:16" ht="15.75" customHeight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2:16" ht="15.75" customHeight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2:16" ht="15.75" customHeight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2:16" ht="15.75" customHeight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2:16" ht="15.75" customHeight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2:16" ht="15.75" customHeight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2:16" ht="15.75" customHeight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2:16" ht="15.75" customHeight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2:16" ht="15.75" customHeight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2:16" ht="15.75" customHeight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2:16" ht="15.75" customHeight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2:16" ht="15.75" customHeight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2:16" ht="15.75" customHeight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2:16" ht="15.75" customHeight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2:16" ht="15.75" customHeight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2:16" ht="15.75" customHeight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2:16" ht="15.75" customHeight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2:16" ht="15.75" customHeight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2:16" ht="15.75" customHeight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2:16" ht="15.75" customHeight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2:16" ht="15.75" customHeight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2:16" ht="15.75" customHeight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2:16" ht="15.75" customHeight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2:16" ht="15.75" customHeight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2:16" ht="15.75" customHeight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2:16" ht="15.75" customHeight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2:16" ht="15.75" customHeight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2:16" ht="15.75" customHeight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2:16" ht="15.75" customHeight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2:16" ht="15.75" customHeight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2:16" ht="15.75" customHeight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2:16" ht="15.75" customHeight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2:16" ht="15.75" customHeight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2:16" ht="15.75" customHeight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2:16" ht="15.75" customHeight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2:16" ht="15.75" customHeight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2:16" ht="15.75" customHeight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2:16" ht="15.75" customHeight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2:16" ht="15.75" customHeight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2:16" ht="15.75" customHeight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2:16" ht="15.75" customHeight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2:16" ht="15.75" customHeight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2:16" ht="15.75" customHeight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2:16" ht="15.75" customHeight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2:16" ht="15.75" customHeight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2:16" ht="15.75" customHeight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2:16" ht="15.75" customHeight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2:16" ht="15.75" customHeight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2:16" ht="15.75" customHeight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2:16" ht="15.75" customHeight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2:16" ht="15.75" customHeight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2:16" ht="15.75" customHeight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2:16" ht="15.7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2:16" ht="15.7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2:16" ht="15.7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2:16" ht="15.7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2:16" ht="15.7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2:16" ht="15.7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2:16" ht="15.7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2:16" ht="15.7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2:16" ht="15.7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2:16" ht="15.7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2:16" ht="15.7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2:16" ht="15.7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2:16" ht="15.7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2:16" ht="15.7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2:16" ht="15.7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2:16" ht="15.7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2:16" ht="15.7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2:16" ht="15.7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2:16" ht="15.7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2:16" ht="15.7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2:16" ht="15.7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2:16" ht="15.7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2:16" ht="15.7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2:16" ht="15.7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2:16" ht="15.7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2:16" ht="15.7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2:16" ht="15.7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2:16" ht="15.7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2:16" ht="15.7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2:16" ht="15.7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2:16" ht="15.7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2:16" ht="15.7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2:16" ht="15.7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2:16" ht="15.7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2:16" ht="15.7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2:16" ht="15.7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2:16" ht="15.7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2:16" ht="15.7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2:16" ht="15.7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2:16" ht="15.7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2:16" ht="15.7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2:16" ht="15.7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2:16" ht="15.7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2:16" ht="15.7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2:16" ht="15.7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2:16" ht="15.7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2:16" ht="15.7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2:16" ht="15.7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2:16" ht="15.7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2:16" ht="15.7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2:16" ht="15.75" customHeight="1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2:16" ht="15.75" customHeight="1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2:16" ht="15.75" customHeight="1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2:16" ht="15.75" customHeight="1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2:16" ht="15.75" customHeight="1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2:16" ht="15.75" customHeight="1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2:16" ht="15.75" customHeight="1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2:16" ht="15.75" customHeight="1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2:16" ht="15.75" customHeight="1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2:16" ht="15.75" customHeight="1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2:16" ht="15.75" customHeight="1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2:16" ht="15.75" customHeight="1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2:16" ht="15.75" customHeight="1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2:16" ht="15.75" customHeight="1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2:16" ht="15.75" customHeight="1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2:16" ht="15.75" customHeight="1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2:16" ht="15.75" customHeight="1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2:16" ht="15.75" customHeight="1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2:16" ht="15.75" customHeight="1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2:16" ht="15.75" customHeight="1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2:16" ht="15.75" customHeight="1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2:16" ht="15.75" customHeight="1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2:16" ht="15.75" customHeight="1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2:16" ht="15.75" customHeight="1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2:16" ht="15.75" customHeight="1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2:16" ht="15.75" customHeight="1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2:16" ht="15.75" customHeight="1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2:16" ht="15.75" customHeight="1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2:16" ht="15.75" customHeight="1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2:16" ht="15.75" customHeight="1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2:16" ht="15.75" customHeight="1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2:16" ht="15.75" customHeight="1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2:16" ht="15.75" customHeight="1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2:16" ht="15.75" customHeight="1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2:16" ht="15.75" customHeight="1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2:16" ht="15.75" customHeight="1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2:16" ht="15.75" customHeight="1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2:16" ht="15.75" customHeight="1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2:16" ht="15.75" customHeight="1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2:16" ht="15.75" customHeight="1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2:16" ht="15.75" customHeight="1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2:16" ht="15.75" customHeight="1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2:16" ht="15.75" customHeight="1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2:16" ht="15.75" customHeight="1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2:16" ht="15.75" customHeight="1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2:16" ht="15.75" customHeight="1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2:16" ht="15.75" customHeight="1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2:16" ht="15.75" customHeight="1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2:16" ht="15.75" customHeight="1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2:16" ht="15.75" customHeight="1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2:16" ht="15.75" customHeight="1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2:16" ht="15.75" customHeight="1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2:16" ht="15.75" customHeight="1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2:16" ht="15.75" customHeight="1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2:16" ht="15.75" customHeight="1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2:16" ht="15.75" customHeight="1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2:16" ht="15.75" customHeight="1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2:16" ht="15.75" customHeight="1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2:16" ht="15.75" customHeight="1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2:16" ht="15.75" customHeight="1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2:16" ht="15.75" customHeight="1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2:16" ht="15.75" customHeight="1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2:16" ht="15.75" customHeight="1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2:16" ht="15.75" customHeight="1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2:16" ht="15.75" customHeight="1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2:16" ht="15.75" customHeight="1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2:16" ht="15.75" customHeight="1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2:16" ht="15.75" customHeight="1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2:16" ht="15.75" customHeight="1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2:16" ht="15.75" customHeight="1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2:16" ht="15.75" customHeight="1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2:16" ht="15.75" customHeight="1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2:16" ht="15.75" customHeight="1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2:16" ht="15.75" customHeight="1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2:16" ht="15.75" customHeight="1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2:16" ht="15.75" customHeight="1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2:16" ht="15.75" customHeight="1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2:16" ht="15.75" customHeight="1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2:16" ht="15.75" customHeight="1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2:16" ht="15.75" customHeight="1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2:16" ht="15.75" customHeight="1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2:16" ht="15.75" customHeight="1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2:16" ht="15.75" customHeight="1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2:16" ht="15.75" customHeight="1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2:16" ht="15.75" customHeight="1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2:16" ht="15.75" customHeight="1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2:16" ht="15.75" customHeight="1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2:16" ht="15.75" customHeight="1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2:16" ht="15.75" customHeight="1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2:16" ht="15.75" customHeight="1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2:16" ht="15.75" customHeight="1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2:16" ht="15.75" customHeight="1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2:16" ht="15.75" customHeight="1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2:16" ht="15.75" customHeight="1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2:16" ht="15.75" customHeight="1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2:16" ht="15.75" customHeight="1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2:16" ht="15.75" customHeight="1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2:16" ht="15.75" customHeight="1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2:16" ht="15.75" customHeight="1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2:16" ht="15.75" customHeight="1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2:16" ht="15.75" customHeight="1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2:16" ht="15.75" customHeight="1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2:16" ht="15.75" customHeight="1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2:16" ht="15.75" customHeight="1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2:16" ht="15.75" customHeight="1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2:16" ht="15.75" customHeight="1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2:16" ht="15.75" customHeight="1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2:16" ht="15.75" customHeight="1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2:16" ht="15.75" customHeight="1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2:16" ht="15.75" customHeight="1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2:16" ht="15.75" customHeight="1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2:16" ht="15.75" customHeight="1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2:16" ht="15.75" customHeight="1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2:16" ht="15.75" customHeight="1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2:16" ht="15.75" customHeight="1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2:16" ht="15.75" customHeight="1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2:16" ht="15.75" customHeight="1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2:16" ht="15.75" customHeight="1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2:16" ht="15.75" customHeight="1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2:16" ht="15.75" customHeight="1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2:16" ht="15.75" customHeight="1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2:16" ht="15.75" customHeight="1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2:16" ht="15.75" customHeight="1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2:16" ht="15.75" customHeight="1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2:16" ht="15.75" customHeight="1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2:16" ht="15.75" customHeight="1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2:16" ht="15.75" customHeight="1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2:16" ht="15.75" customHeight="1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2:16" ht="15.75" customHeight="1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2:16" ht="15.75" customHeight="1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2:16" ht="15.75" customHeight="1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2:16" ht="15.75" customHeight="1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2:16" ht="15.75" customHeight="1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2:16" ht="15.75" customHeight="1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2:16" ht="15.75" customHeight="1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2:16" ht="15.75" customHeight="1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2:16" ht="15.75" customHeight="1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2:16" ht="15.75" customHeight="1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2:16" ht="15.75" customHeight="1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2:16" ht="15.75" customHeight="1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2:16" ht="15.75" customHeight="1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2:16" ht="15.75" customHeight="1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2:16" ht="15.75" customHeight="1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2:16" ht="15.75" customHeight="1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2:16" ht="15.75" customHeight="1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2:16" ht="15.75" customHeight="1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2:16" ht="15.75" customHeight="1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2:16" ht="15.75" customHeight="1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2:16" ht="15.75" customHeight="1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2:16" ht="15.75" customHeight="1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2:16" ht="15.75" customHeight="1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2:16" ht="15.75" customHeight="1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2:16" ht="15.75" customHeight="1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2:16" ht="15.75" customHeight="1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2:16" ht="15.75" customHeight="1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2:16" ht="15.75" customHeight="1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2:16" ht="15.75" customHeight="1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2:16" ht="15.75" customHeight="1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2:16" ht="15.75" customHeight="1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2:16" ht="15.75" customHeight="1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2:16" ht="15.75" customHeight="1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2:16" ht="15.75" customHeight="1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2:16" ht="15.75" customHeight="1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2:16" ht="15.75" customHeight="1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2:16" ht="15.75" customHeight="1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2:16" ht="15.75" customHeight="1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2:16" ht="15.75" customHeight="1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2:16" ht="15.75" customHeight="1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2:16" ht="15.75" customHeight="1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2:16" ht="15.75" customHeight="1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2:16" ht="15.75" customHeight="1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2:16" ht="15.75" customHeight="1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2:16" ht="15.75" customHeight="1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2:16" ht="15.75" customHeight="1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2:16" ht="15.75" customHeight="1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2:16" ht="15.75" customHeight="1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2:16" ht="15.75" customHeight="1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2:16" ht="15.75" customHeight="1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2:16" ht="15.75" customHeight="1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2:16" ht="15.75" customHeight="1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2:16" ht="15.75" customHeight="1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2:16" ht="15.75" customHeight="1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2:16" ht="15.75" customHeight="1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2:16" ht="15.75" customHeight="1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2:16" ht="15.75" customHeight="1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2:16" ht="15.75" customHeight="1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2:16" ht="15.75" customHeight="1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2:16" ht="15.75" customHeight="1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2:16" ht="15.75" customHeight="1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2:16" ht="15.75" customHeight="1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2:16" ht="15.75" customHeight="1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2:16" ht="15.75" customHeight="1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2:16" ht="15.75" customHeight="1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2:16" ht="15.75" customHeight="1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2:16" ht="15.75" customHeight="1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2:16" ht="15.75" customHeight="1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2:16" ht="15.75" customHeight="1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2:16" ht="15.75" customHeight="1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2:16" ht="15.75" customHeight="1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2:16" ht="15.75" customHeight="1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2:16" ht="15.75" customHeight="1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2:16" ht="15.75" customHeight="1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2:16" ht="15.75" customHeight="1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2:16" ht="15.75" customHeight="1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2:16" ht="15.75" customHeight="1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2:16" ht="15.75" customHeight="1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2:16" ht="15.75" customHeight="1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2:16" ht="15.75" customHeight="1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2:16" ht="15.75" customHeight="1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2:16" ht="15.75" customHeight="1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2:16" ht="15.75" customHeight="1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2:16" ht="15.75" customHeight="1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2:16" ht="15.75" customHeight="1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2:16" ht="15.75" customHeight="1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2:16" ht="15.75" customHeight="1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2:16" ht="15.75" customHeight="1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2:16" ht="15.75" customHeight="1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2:16" ht="15.75" customHeight="1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2:16" ht="15.75" customHeight="1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2:16" ht="15.75" customHeight="1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2:16" ht="15.75" customHeight="1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2:16" ht="15.75" customHeight="1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2:16" ht="15.75" customHeight="1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2:16" ht="15.75" customHeight="1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2:16" ht="15.75" customHeight="1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2:16" ht="15.75" customHeight="1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2:16" ht="15.75" customHeight="1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2:16" ht="15.75" customHeight="1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2:16" ht="15.75" customHeight="1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2:16" ht="15.75" customHeight="1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2:16" ht="15.75" customHeight="1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2:16" ht="15.75" customHeight="1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2:16" ht="15.75" customHeight="1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2:16" ht="15.75" customHeight="1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2:16" ht="15.75" customHeight="1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2:16" ht="15.75" customHeight="1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2:16" ht="15.75" customHeight="1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2:16" ht="15.75" customHeight="1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2:16" ht="15.75" customHeight="1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2:16" ht="15.75" customHeight="1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2:16" ht="15.75" customHeight="1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2:16" ht="15.75" customHeight="1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2:16" ht="15.75" customHeight="1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2:16" ht="15.75" customHeight="1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2:16" ht="15.75" customHeight="1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2:16" ht="15.75" customHeight="1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2:16" ht="15.75" customHeight="1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2:16" ht="15.75" customHeight="1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2:16" ht="15.75" customHeight="1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2:16" ht="15.75" customHeight="1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2:16" ht="15.75" customHeight="1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2:16" ht="15.75" customHeight="1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2:16" ht="15.75" customHeight="1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2:16" ht="15.75" customHeight="1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2:16" ht="15.75" customHeight="1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2:16" ht="15.75" customHeight="1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2:16" ht="15.75" customHeight="1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2:16" ht="15.75" customHeight="1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2:16" ht="15.75" customHeight="1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2:16" ht="15.75" customHeight="1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2:16" ht="15.75" customHeight="1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2:16" ht="15.75" customHeight="1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2:16" ht="15.75" customHeight="1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2:16" ht="15.75" customHeight="1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2:16" ht="15.75" customHeight="1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2:16" ht="15.75" customHeight="1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2:16" ht="15.75" customHeight="1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2:16" ht="15.75" customHeight="1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2:16" ht="15.75" customHeight="1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2:16" ht="15.75" customHeight="1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2:16" ht="15.75" customHeight="1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2:16" ht="15.75" customHeight="1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2:16" ht="15.75" customHeight="1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2:16" ht="15.75" customHeight="1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2:16" ht="15.75" customHeight="1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2:16" ht="15.75" customHeight="1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2:16" ht="15.75" customHeight="1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2:16" ht="15.75" customHeight="1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2:16" ht="15.75" customHeight="1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2:16" ht="15.75" customHeight="1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2:16" ht="15.75" customHeight="1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2:16" ht="15.75" customHeight="1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2:16" ht="15.75" customHeight="1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2:16" ht="15.75" customHeight="1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2:16" ht="15.75" customHeight="1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2:16" ht="15.75" customHeight="1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2:16" ht="15.75" customHeight="1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2:16" ht="15.75" customHeight="1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2:16" ht="15.75" customHeight="1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2:16" ht="15.75" customHeight="1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2:16" ht="15.75" customHeight="1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2:16" ht="15.75" customHeight="1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2:16" ht="15.75" customHeight="1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2:16" ht="15.75" customHeight="1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2:16" ht="15.75" customHeight="1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2:16" ht="15.75" customHeight="1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2:16" ht="15.75" customHeight="1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2:16" ht="15.75" customHeight="1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2:16" ht="15.75" customHeight="1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2:16" ht="15.75" customHeight="1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2:16" ht="15.75" customHeight="1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2:16" ht="15.75" customHeight="1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2:16" ht="15.75" customHeight="1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2:16" ht="15.75" customHeight="1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2:16" ht="15.75" customHeight="1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2:16" ht="15.75" customHeight="1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2:16" ht="15.75" customHeight="1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2:16" ht="15.75" customHeight="1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2:16" ht="15.75" customHeight="1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2:16" ht="15.75" customHeight="1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2:16" ht="15.75" customHeight="1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2:16" ht="15.75" customHeight="1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2:16" ht="15.75" customHeight="1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2:16" ht="15.75" customHeight="1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2:16" ht="15.75" customHeight="1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2:16" ht="15.75" customHeight="1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2:16" ht="15.75" customHeight="1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2:16" ht="15.75" customHeight="1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2:16" ht="15.75" customHeight="1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2:16" ht="15.75" customHeight="1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2:16" ht="15.75" customHeight="1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2:16" ht="15.75" customHeight="1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2:16" ht="15.75" customHeight="1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2:16" ht="15.75" customHeight="1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2:16" ht="15.75" customHeight="1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2:16" ht="15.75" customHeight="1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2:16" ht="15.75" customHeight="1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2:16" ht="15.75" customHeight="1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2:16" ht="15.75" customHeight="1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2:16" ht="15.75" customHeight="1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2:16" ht="15.75" customHeight="1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2:16" ht="15.75" customHeight="1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2:16" ht="15.75" customHeight="1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2:16" ht="15.75" customHeight="1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2:16" ht="15.75" customHeight="1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2:16" ht="15.75" customHeight="1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2:16" ht="15.75" customHeight="1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2:16" ht="15.75" customHeight="1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2:16" ht="15.75" customHeight="1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2:16" ht="15.75" customHeight="1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2:16" ht="15.75" customHeight="1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2:16" ht="15.75" customHeight="1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2:16" ht="15.75" customHeight="1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2:16" ht="15.75" customHeight="1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2:16" ht="15.75" customHeight="1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2:16" ht="15.75" customHeight="1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2:16" ht="15.75" customHeight="1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2:16" ht="15.75" customHeight="1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2:16" ht="15.75" customHeight="1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2:16" ht="15.75" customHeight="1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2:16" ht="15.75" customHeight="1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2:16" ht="15.75" customHeight="1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2:16" ht="15.75" customHeight="1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2:16" ht="15.75" customHeight="1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2:16" ht="15.75" customHeight="1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2:16" ht="15.75" customHeight="1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2:16" ht="15.75" customHeight="1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2:16" ht="15.75" customHeight="1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2:16" ht="15.75" customHeight="1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2:16" ht="15.75" customHeight="1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2:16" ht="15.75" customHeight="1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2:16" ht="15.75" customHeight="1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2:16" ht="15.75" customHeight="1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2:16" ht="15.75" customHeight="1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2:16" ht="15.75" customHeight="1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2:16" ht="15.75" customHeight="1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2:16" ht="15.75" customHeight="1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2:16" ht="15.75" customHeight="1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2:16" ht="15.75" customHeight="1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2:16" ht="15.75" customHeight="1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2:16" ht="15.75" customHeight="1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2:16" ht="15.75" customHeight="1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2:16" ht="15.75" customHeight="1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2:16" ht="15.75" customHeight="1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2:16" ht="15.75" customHeight="1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2:16" ht="15.75" customHeight="1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2:16" ht="15.75" customHeight="1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2:16" ht="15.75" customHeight="1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2:16" ht="15.75" customHeight="1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2:16" ht="15.75" customHeight="1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2:16" ht="15.75" customHeight="1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2:16" ht="15.75" customHeight="1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2:16" ht="15.75" customHeight="1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2:16" ht="15.75" customHeight="1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2:16" ht="15.75" customHeight="1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2:16" ht="15.75" customHeight="1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2:16" ht="15.75" customHeight="1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2:16" ht="15.75" customHeight="1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2:16" ht="15.75" customHeight="1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2:16" ht="15.75" customHeight="1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2:16" ht="15.75" customHeight="1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2:16" ht="15.75" customHeight="1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2:16" ht="15.75" customHeight="1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2:16" ht="15.75" customHeight="1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2:16" ht="15.75" customHeight="1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2:16" ht="15.75" customHeight="1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2:16" ht="15.75" customHeight="1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2:16" ht="15.75" customHeight="1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2:16" ht="15.75" customHeight="1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2:16" ht="15.75" customHeight="1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2:16" ht="15.75" customHeight="1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2:16" ht="15.75" customHeight="1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2:16" ht="15.75" customHeight="1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2:16" ht="15.75" customHeight="1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2:16" ht="15.75" customHeight="1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2:16" ht="15.75" customHeight="1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2:16" ht="15.75" customHeight="1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2:16" ht="15.75" customHeight="1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2:16" ht="15.75" customHeight="1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2:16" ht="15.75" customHeight="1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2:16" ht="15.75" customHeight="1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2:16" ht="15.75" customHeight="1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2:16" ht="15.75" customHeight="1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2:16" ht="15.75" customHeight="1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2:16" ht="15.75" customHeight="1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2:16" ht="15.75" customHeight="1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2:16" ht="15.75" customHeight="1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2:16" ht="15.75" customHeight="1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2:16" ht="15.75" customHeight="1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2:16" ht="15.75" customHeight="1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2:16" ht="15.75" customHeight="1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2:16" ht="15.75" customHeight="1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2:16" ht="15.75" customHeight="1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2:16" ht="15.75" customHeight="1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2:16" ht="15.75" customHeight="1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2:16" ht="15.75" customHeight="1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2:16" ht="15.75" customHeight="1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2:16" ht="15.75" customHeight="1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2:16" ht="15.75" customHeight="1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2:16" ht="15.75" customHeight="1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2:16" ht="15.75" customHeight="1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2:16" ht="15.75" customHeight="1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2:16" ht="15.75" customHeight="1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2:16" ht="15.75" customHeight="1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2:16" ht="15.75" customHeight="1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2:16" ht="15.75" customHeight="1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2:16" ht="15.75" customHeight="1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2:16" ht="15.75" customHeight="1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2:16" ht="15.75" customHeight="1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2:16" ht="15.75" customHeight="1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2:16" ht="15.75" customHeight="1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2:16" ht="15.75" customHeight="1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2:16" ht="15.75" customHeight="1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2:16" ht="15.75" customHeight="1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2:16" ht="15.75" customHeight="1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2:16" ht="15.75" customHeight="1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2:16" ht="15.75" customHeight="1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2:16" ht="15.75" customHeight="1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2:16" ht="15.75" customHeight="1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2:16" ht="15.75" customHeight="1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2:16" ht="15.75" customHeight="1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</sheetData>
  <mergeCells count="29">
    <mergeCell ref="B5:B8"/>
    <mergeCell ref="M5:M8"/>
    <mergeCell ref="D26:F26"/>
    <mergeCell ref="G26:I26"/>
    <mergeCell ref="D2:G2"/>
    <mergeCell ref="J2:K2"/>
    <mergeCell ref="O2:P2"/>
    <mergeCell ref="D3:E3"/>
    <mergeCell ref="F3:G3"/>
    <mergeCell ref="B10:B12"/>
    <mergeCell ref="M10:M12"/>
    <mergeCell ref="B14:B20"/>
    <mergeCell ref="M14:M20"/>
    <mergeCell ref="D25:E25"/>
    <mergeCell ref="B28:B30"/>
    <mergeCell ref="B32:B35"/>
    <mergeCell ref="B37:B39"/>
    <mergeCell ref="D47:E47"/>
    <mergeCell ref="H47:I47"/>
    <mergeCell ref="B57:B62"/>
    <mergeCell ref="B64:B69"/>
    <mergeCell ref="B71:B76"/>
    <mergeCell ref="P47:Q47"/>
    <mergeCell ref="D48:G48"/>
    <mergeCell ref="H48:K48"/>
    <mergeCell ref="L48:O48"/>
    <mergeCell ref="P48:S48"/>
    <mergeCell ref="B50:B55"/>
    <mergeCell ref="L47:M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5A</vt:lpstr>
      <vt:lpstr>Figure 5B</vt:lpstr>
      <vt:lpstr>Figure 5C</vt:lpstr>
      <vt:lpstr>Figure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2024-02-29T15:36:55Z</dcterms:created>
  <dcterms:modified xsi:type="dcterms:W3CDTF">2024-03-01T14:58:08Z</dcterms:modified>
</cp:coreProperties>
</file>